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
    </mc:Choice>
  </mc:AlternateContent>
  <bookViews>
    <workbookView xWindow="120" yWindow="45" windowWidth="15480" windowHeight="10995" tabRatio="701" activeTab="9"/>
  </bookViews>
  <sheets>
    <sheet name="П1 тарифы на 2010 " sheetId="27" r:id="rId1"/>
    <sheet name="П2 фхд за 2010" sheetId="28" r:id="rId2"/>
    <sheet name="П2 фхд на 2011" sheetId="29" r:id="rId3"/>
    <sheet name="П3 потребит. хар-ки за 2010" sheetId="30" r:id="rId4"/>
    <sheet name="П4 инвестиции за 2010" sheetId="31" r:id="rId5"/>
    <sheet name="П4 инвестиции СН за 2010" sheetId="32" r:id="rId6"/>
    <sheet name="П1 тарифы на 2011" sheetId="15" r:id="rId7"/>
    <sheet name="П2 фхд за 2011" sheetId="17" r:id="rId8"/>
    <sheet name="П4 инвестиции  на 2011" sheetId="33" r:id="rId9"/>
    <sheet name="П4 инвестиции СН на 2011" sheetId="34" r:id="rId10"/>
    <sheet name="П4 инвестиции за 2011" sheetId="18" r:id="rId11"/>
    <sheet name="П1 тарифы на 2012" sheetId="16" r:id="rId12"/>
    <sheet name="П2 фхд за 2012" sheetId="21" r:id="rId13"/>
    <sheet name="П3 потребит. хар-ки за 2012" sheetId="22" r:id="rId14"/>
    <sheet name="П4 инвестицииССр за 2012 " sheetId="23" r:id="rId15"/>
    <sheet name="П4 инвестиции СН за 2012" sheetId="25" r:id="rId16"/>
    <sheet name="П1 тарифы на 2013" sheetId="20" r:id="rId17"/>
    <sheet name="П2 фхд за 2013" sheetId="2" r:id="rId18"/>
    <sheet name="П3 потребит. хар-ки за 2013" sheetId="4" r:id="rId19"/>
    <sheet name="П4 инвестицииССр на 2013 " sheetId="24" r:id="rId20"/>
    <sheet name="П4 инвестиции СН на 2013" sheetId="26" r:id="rId21"/>
    <sheet name="П4 инвестицииССр за 2013 " sheetId="11" r:id="rId22"/>
    <sheet name="П4 инвестиции СН за 2013" sheetId="13" r:id="rId23"/>
  </sheets>
  <definedNames>
    <definedName name="_ftn2" localSheetId="1">'П2 фхд за 2010'!#REF!</definedName>
    <definedName name="_ftn2" localSheetId="7">'П2 фхд за 2011'!#REF!</definedName>
    <definedName name="_ftn2" localSheetId="12">'П2 фхд за 2012'!#REF!</definedName>
    <definedName name="_ftn2" localSheetId="17">'П2 фхд за 2013'!#REF!</definedName>
    <definedName name="_ftn2" localSheetId="2">'П2 фхд на 2011'!#REF!</definedName>
    <definedName name="_ftnref2" localSheetId="1">'П2 фхд за 2010'!#REF!</definedName>
    <definedName name="_ftnref2" localSheetId="7">'П2 фхд за 2011'!#REF!</definedName>
    <definedName name="_ftnref2" localSheetId="12">'П2 фхд за 2012'!#REF!</definedName>
    <definedName name="_ftnref2" localSheetId="17">'П2 фхд за 2013'!#REF!</definedName>
    <definedName name="_ftnref2" localSheetId="2">'П2 фхд на 2011'!#REF!</definedName>
    <definedName name="_xlnm.Print_Area" localSheetId="17">'П2 фхд за 2013'!$A$1:$E$31</definedName>
    <definedName name="_xlnm.Print_Area" localSheetId="18">'П3 потребит. хар-ки за 2013'!$A$1:$C$20</definedName>
    <definedName name="_xlnm.Print_Area" localSheetId="15">'П4 инвестиции СН за 2012'!$A$1:$I$40</definedName>
    <definedName name="_xlnm.Print_Area" localSheetId="22">'П4 инвестиции СН за 2013'!$A$1:$I$41</definedName>
    <definedName name="_xlnm.Print_Area" localSheetId="20">'П4 инвестиции СН на 2013'!$A$1:$I$40</definedName>
    <definedName name="_xlnm.Print_Area" localSheetId="14">'П4 инвестицииССр за 2012 '!$A$1:$I$31</definedName>
    <definedName name="_xlnm.Print_Area" localSheetId="21">'П4 инвестицииССр за 2013 '!$A$1:$I$29</definedName>
    <definedName name="_xlnm.Print_Area" localSheetId="19">'П4 инвестицииССр на 2013 '!$A$1:$I$31</definedName>
  </definedNames>
  <calcPr calcId="152511"/>
</workbook>
</file>

<file path=xl/calcChain.xml><?xml version="1.0" encoding="utf-8"?>
<calcChain xmlns="http://schemas.openxmlformats.org/spreadsheetml/2006/main">
  <c r="E15" i="34" l="1"/>
  <c r="F15" i="34"/>
  <c r="F13" i="34" s="1"/>
  <c r="F12" i="34" s="1"/>
  <c r="G15" i="34"/>
  <c r="E20" i="34"/>
  <c r="F20" i="34"/>
  <c r="G20" i="34"/>
  <c r="E16" i="33"/>
  <c r="F16" i="33"/>
  <c r="F14" i="33" s="1"/>
  <c r="F13" i="33" s="1"/>
  <c r="G16" i="33"/>
  <c r="E21" i="33"/>
  <c r="F21" i="33"/>
  <c r="G21" i="33"/>
  <c r="E15" i="32"/>
  <c r="F15" i="32"/>
  <c r="F13" i="32" s="1"/>
  <c r="F12" i="32" s="1"/>
  <c r="G15" i="32"/>
  <c r="E19" i="32"/>
  <c r="F19" i="32"/>
  <c r="G19" i="32"/>
  <c r="F14" i="31"/>
  <c r="F13" i="31" s="1"/>
  <c r="G16" i="31"/>
  <c r="G21" i="31"/>
  <c r="D19" i="29"/>
  <c r="D17" i="29" s="1"/>
  <c r="D24" i="29"/>
  <c r="D18" i="28"/>
  <c r="D19" i="28"/>
  <c r="D17" i="28" s="1"/>
  <c r="D20" i="28"/>
  <c r="D21" i="28"/>
  <c r="D22" i="28"/>
  <c r="D24" i="28"/>
  <c r="E15" i="26" l="1"/>
  <c r="F15" i="26"/>
  <c r="G15" i="26"/>
  <c r="G13" i="26" s="1"/>
  <c r="E23" i="26"/>
  <c r="F23" i="26"/>
  <c r="F13" i="26" s="1"/>
  <c r="F12" i="26" s="1"/>
  <c r="G23" i="26"/>
  <c r="I23" i="26"/>
  <c r="E15" i="25"/>
  <c r="F15" i="25"/>
  <c r="G15" i="25"/>
  <c r="G13" i="25" s="1"/>
  <c r="E22" i="25"/>
  <c r="F22" i="25"/>
  <c r="F13" i="25" s="1"/>
  <c r="F12" i="25" s="1"/>
  <c r="G22" i="25"/>
  <c r="E16" i="24"/>
  <c r="F16" i="24"/>
  <c r="F14" i="24" s="1"/>
  <c r="F13" i="24" s="1"/>
  <c r="G16" i="24"/>
  <c r="E19" i="24"/>
  <c r="F19" i="24"/>
  <c r="G19" i="24"/>
  <c r="E16" i="23"/>
  <c r="F16" i="23"/>
  <c r="F14" i="23" s="1"/>
  <c r="F13" i="23" s="1"/>
  <c r="G16" i="23"/>
  <c r="E19" i="23"/>
  <c r="F19" i="23"/>
  <c r="G19" i="23"/>
  <c r="E15" i="18" l="1"/>
  <c r="F15" i="18"/>
  <c r="F13" i="18" s="1"/>
  <c r="F12" i="18" s="1"/>
  <c r="G15" i="18"/>
  <c r="E20" i="18"/>
  <c r="F20" i="18"/>
  <c r="G20" i="18"/>
  <c r="D24" i="17"/>
  <c r="D17" i="17" s="1"/>
  <c r="C14" i="4" l="1"/>
  <c r="I24" i="13" l="1"/>
  <c r="G24" i="13"/>
  <c r="F24" i="13"/>
  <c r="E24" i="13"/>
  <c r="G15" i="13"/>
  <c r="F15" i="13"/>
  <c r="E15" i="13"/>
  <c r="G13" i="13"/>
  <c r="F13" i="13"/>
  <c r="F12" i="13"/>
  <c r="G19" i="11"/>
  <c r="F19" i="11"/>
  <c r="E19" i="11"/>
  <c r="G16" i="11"/>
  <c r="F16" i="11"/>
  <c r="F14" i="11" s="1"/>
  <c r="F13" i="11" s="1"/>
  <c r="E16" i="11"/>
  <c r="G14" i="11"/>
</calcChain>
</file>

<file path=xl/sharedStrings.xml><?xml version="1.0" encoding="utf-8"?>
<sst xmlns="http://schemas.openxmlformats.org/spreadsheetml/2006/main" count="1288" uniqueCount="257">
  <si>
    <t>к приказу ФСТ России</t>
  </si>
  <si>
    <t>(наименование субъекта естественных монополий)</t>
  </si>
  <si>
    <t>№ № пунктов</t>
  </si>
  <si>
    <t>3</t>
  </si>
  <si>
    <t>4</t>
  </si>
  <si>
    <t>5</t>
  </si>
  <si>
    <t>6</t>
  </si>
  <si>
    <t>Наименование показателя</t>
  </si>
  <si>
    <t>Примечание:</t>
  </si>
  <si>
    <t>начало</t>
  </si>
  <si>
    <t>окончание</t>
  </si>
  <si>
    <t>Сроки строительства</t>
  </si>
  <si>
    <t>Стоимостная оценка инвестиций , тыс. руб.</t>
  </si>
  <si>
    <t>в целом по объекту</t>
  </si>
  <si>
    <t>в отчетном периоде</t>
  </si>
  <si>
    <t xml:space="preserve">реконструируемые (модернизируемые) объекты </t>
  </si>
  <si>
    <t>в том числе объекты капитального строительства (основные стройки):</t>
  </si>
  <si>
    <t>Всего</t>
  </si>
  <si>
    <t>2</t>
  </si>
  <si>
    <t>10</t>
  </si>
  <si>
    <t>01</t>
  </si>
  <si>
    <t>02</t>
  </si>
  <si>
    <t>03</t>
  </si>
  <si>
    <t>04</t>
  </si>
  <si>
    <t>05</t>
  </si>
  <si>
    <t>06</t>
  </si>
  <si>
    <t>07</t>
  </si>
  <si>
    <t>08</t>
  </si>
  <si>
    <t>09</t>
  </si>
  <si>
    <t>11</t>
  </si>
  <si>
    <t xml:space="preserve">диаметр (диапазон диаметров) трубопроводов, мм </t>
  </si>
  <si>
    <t>Заработная плата с отчислениями</t>
  </si>
  <si>
    <t>Амортизация</t>
  </si>
  <si>
    <t xml:space="preserve">Капитальный ремонт </t>
  </si>
  <si>
    <t>Диагностика</t>
  </si>
  <si>
    <t>Прочие расходы</t>
  </si>
  <si>
    <t>Численность  персонала,   занятого в регулируемом виде деятельности</t>
  </si>
  <si>
    <t xml:space="preserve">Себестоимость оказания услуг </t>
  </si>
  <si>
    <t xml:space="preserve">Выручка от оказания регулируемых услуг </t>
  </si>
  <si>
    <t>Приложение 3</t>
  </si>
  <si>
    <t>12</t>
  </si>
  <si>
    <t>13</t>
  </si>
  <si>
    <t>Сведения о соответствии качества оказанных услуг государственным и иным стандартам (при наличии)</t>
  </si>
  <si>
    <t>в сфере оказания услуг по транспортировке газа по трубопроводам</t>
  </si>
  <si>
    <t>Арендная плата</t>
  </si>
  <si>
    <t>протяженность линейной трубопроводов, км</t>
  </si>
  <si>
    <t>количество газорегуляторных пунктов, ед</t>
  </si>
  <si>
    <t>Основные проектные характеристики объектов капитального строительства</t>
  </si>
  <si>
    <t xml:space="preserve"> [1] в случае если субъекты естественных монополий формируют несколько программ, в которые включены объекты инвестиций, то отдельно раскрывается информация по всем программам с указанием их наименований</t>
  </si>
  <si>
    <t>Общая сумма инвестиций [2]</t>
  </si>
  <si>
    <t>Сведения о долгосрочных финансовых вложениях  [3]</t>
  </si>
  <si>
    <t>Сведения о приобретении внеоборотных активов  [3]</t>
  </si>
  <si>
    <t xml:space="preserve"> [2] газораспределительные организации в составе информации об инвестиционных программах раскрывают сведения о программах газификации, финансируемых за счет специальных надбавок к тарифам на услуги по транспортировке газа по газораспределительным сетям</t>
  </si>
  <si>
    <t xml:space="preserve">                                        (наименование субъекта естественных монополий)        </t>
  </si>
  <si>
    <t>в сфере оказания услуг по транспортировке газа по газораспределительным сетям</t>
  </si>
  <si>
    <t>Приложение 2б</t>
  </si>
  <si>
    <t xml:space="preserve">                                         (наименование субъекта естественных монополий)        </t>
  </si>
  <si>
    <t>Ед. изм.</t>
  </si>
  <si>
    <t>Объем транспортировки газа</t>
  </si>
  <si>
    <r>
      <t>тыс. м</t>
    </r>
    <r>
      <rPr>
        <vertAlign val="superscript"/>
        <sz val="10"/>
        <rFont val="Times New Roman"/>
        <family val="1"/>
        <charset val="204"/>
      </rPr>
      <t>3</t>
    </r>
  </si>
  <si>
    <t>--</t>
  </si>
  <si>
    <t>тыс. руб</t>
  </si>
  <si>
    <t>ед.</t>
  </si>
  <si>
    <t>км.</t>
  </si>
  <si>
    <t>Приложение 4б</t>
  </si>
  <si>
    <t>Сведения о давлении (диапазоне давлений) газа на выходе из трубопроводов для различных их категорий [1]</t>
  </si>
  <si>
    <t>[1] в случае если субъект естественной монополии оказывает услуги по транспортировки газа по магистральным газопроводам, межпромысловым коллекторам, газораспределительным сетям и т.д., то данная информация раскрывается отдельно по каждому из видов трубопроводов.</t>
  </si>
  <si>
    <t>Сведения о строительстве, реконструкции объектов капитального строительства [3]</t>
  </si>
  <si>
    <t>новые объекты [4]</t>
  </si>
  <si>
    <t>Материальные расходы</t>
  </si>
  <si>
    <t>Протяженность трубопроводов [1]</t>
  </si>
  <si>
    <t>Количество газорегуляторных пунктов [1]</t>
  </si>
  <si>
    <t>[1] информация раскрывается об основных средствах, находящихся в собственности или на иных законных основаниях субъекта естественной монополии используемых при оказании услуг по транспортировке газа по состоянию на 1 января отчетного года</t>
  </si>
  <si>
    <t xml:space="preserve"> [3] расшифровывается по объектам, стоимость которых превышает 3% от общего размера инвестиций по соответствующему разделу, но составляет не менее 1% от общего размера инвестиций</t>
  </si>
  <si>
    <t xml:space="preserve"> [4] для основных строек, стоимость которых превышает 10% от общей стоимости строительства, приводится отдельно стоимость строительства газораспределительных сетей, и газорегуляторных пунктов</t>
  </si>
  <si>
    <t>от "31" января 2011 г. № 36-э</t>
  </si>
  <si>
    <t>от "31" января 2011 г. №36-э</t>
  </si>
  <si>
    <t>Стоимостная оценка инвестиций , тыс. руб. без НДС</t>
  </si>
  <si>
    <t>3.1.</t>
  </si>
  <si>
    <t>3.2.</t>
  </si>
  <si>
    <t>3.3.</t>
  </si>
  <si>
    <t>3.4.</t>
  </si>
  <si>
    <t>3.5.</t>
  </si>
  <si>
    <t>3.6</t>
  </si>
  <si>
    <t>Газопровод высокого давления до территории завода по производству замороженного приготовленного картофеля и картофельных хлопьев "ЭкоФрио" по адресу: Брянская область, Брянский район, СПК "Культура"</t>
  </si>
  <si>
    <t xml:space="preserve"> </t>
  </si>
  <si>
    <t>4.1.</t>
  </si>
  <si>
    <t>4.2.</t>
  </si>
  <si>
    <t>Газораспределительная сеть. Инв. № 1582/10:1000/Г, лит.Г.  Брянская область, г. Дятьково, ул. Вокзальная,ул. Ленина…. Ул. Ново-Брянская. (усл. Номер 32-32-02/008/2009-402).  Реконструкция. (№ 1023).</t>
  </si>
  <si>
    <t>4.3.</t>
  </si>
  <si>
    <t>Газопровод высокого и среднего давления н.п. Пролысово- н.п. Гавань Навлинского района Брянской области</t>
  </si>
  <si>
    <t>Газопровод высокого и среднего давления н.п. Витичь Севского района Брянской области</t>
  </si>
  <si>
    <t>Газификация н.п. Первомайское ул. Петуховка Севского района Брянской области</t>
  </si>
  <si>
    <t>Газификация н.п. Жудилово Унечского района Брянской области</t>
  </si>
  <si>
    <t>Газопровод высокого и среднего давления н.п. Рябчевск -н.п. Яковск Трубчевского района Брянской области</t>
  </si>
  <si>
    <t>Газопровод высокого и среднего давления н.п. Бобрик -н.п. Тростная Комаричского района Брянской области</t>
  </si>
  <si>
    <t>Газораспределительная сеть, инв. № 1477/06:1000/Г, лит. Г. Брянская область, Брянский район, с. Супонево. (усл. Номер 32-32-02/018/2008-928) Реконструкция. (№ 1550).</t>
  </si>
  <si>
    <t>Прочие новые объекты</t>
  </si>
  <si>
    <t>Прочие реконструируемые (модернизируемые) объекты</t>
  </si>
  <si>
    <t>7</t>
  </si>
  <si>
    <t>Сведения о приобретении машин и оборудования</t>
  </si>
  <si>
    <t>Система видеоконференцсвязи: Центральный узел ОАО "Брянскоблгаз" и типовой объект филиала.</t>
  </si>
  <si>
    <t xml:space="preserve">Газопровод низкого давления по ул.Островского, Ильича, Шмидта п.Бордовичи. Реконструкция. (№ 1970).  </t>
  </si>
  <si>
    <t>Информация об основных потребительских характеристиках регулируемых услуг и их соответствии государственным и иным утвержденным стандартам качества ОАО "Газпром газораспределение Брянск" за 2013 год</t>
  </si>
  <si>
    <t>Информация об инвестиционных программах за счет собственных средств  ОАО "Газпром газораспределение Брянск" за 2013 год</t>
  </si>
  <si>
    <t>Информация об инвестиционных программах за счет средств специальной надбавки к тарифам на транспортировку природного газа ОАО "Газпром газораспределение Брянск" за 2013 год</t>
  </si>
  <si>
    <t>ОАО «Газпром газораспределение Брянск» является членом некоммерческого партнерства «Газораспределительная система. Проектирование», «Газораспределительная система. Строительство»</t>
  </si>
  <si>
    <t>160; 315</t>
  </si>
  <si>
    <t>63; 110</t>
  </si>
  <si>
    <t>225;  325</t>
  </si>
  <si>
    <t>ВСЕГО - 18917,80 км., из них: 1 категория высокое давление свыше 0,6 Мпа до 1,2 Мпа - 168,66 км. ; 2 категория высокое давление свыше 0,3 Мпа до 0,6 Мпа - 5417,02 км.; 3 категория среднее давление свыше 0,005 Мпа до 0,3 Мпа - 591,27; 4 категории низкое давление до 0,005 Мпа включительно - 12740,85 км..</t>
  </si>
  <si>
    <t>Информация об основных показателях финансово-хозяйственной деятельности ОАО "Газпром газораспределение Брянск" за 2013 год</t>
  </si>
  <si>
    <t>[3] в случае если органом регулирования устанавливается предельное значение тарифа (ставки тарифа), сведения об этом  указываются в таблице. В случае если тарифы устанавливаются с региональной разбивкой, в таблице указывается территория (регион) на которой применяется утвержденный тариф.</t>
  </si>
  <si>
    <t>[2] указывается источник официального опубликования решения регулирующего органа об установлении тарифов</t>
  </si>
  <si>
    <t xml:space="preserve">[1] для субъектов естественных монополий, тарифы (ставки тарифов) для которых утверждаются приказами ФСТ России в табличной форме, информация о размере тарифов (ставок тарифов) на услуги по транспортировке газа по трубопроводам раскрывается с детализацией каждой составляющей тарифа (ставки тарифа) по той же табличной форме. </t>
  </si>
  <si>
    <t>* В тарифы на услуги по транспортировке газа по газораспределительным сетям ОАО "Брянскоблгаз" для всех групп потребителей (кроме населения) включена специальная надбавка для финансирования программы газификации, определенная органом исполнительной власти субъекта Российской Федерации в размере - 23,11 руб./1000 куб.м. газа и дополнительные налоговые платежи , возникающие от ее введения - 5,78 руб./1000 куб.м. газа.</t>
  </si>
  <si>
    <t>с 1.04 .2011г.</t>
  </si>
  <si>
    <t>26</t>
  </si>
  <si>
    <t>с 1.01 .2011г.</t>
  </si>
  <si>
    <t>25</t>
  </si>
  <si>
    <t xml:space="preserve">                                           для 8-й группы (население)</t>
  </si>
  <si>
    <t>24</t>
  </si>
  <si>
    <t xml:space="preserve">                                                      перешедшие из 3-й</t>
  </si>
  <si>
    <t>23</t>
  </si>
  <si>
    <t xml:space="preserve">                                                      перешедшие из 2-й</t>
  </si>
  <si>
    <t>с 1.01 .2010г.</t>
  </si>
  <si>
    <t>22</t>
  </si>
  <si>
    <t xml:space="preserve">                                                      перешедшие из 1-й</t>
  </si>
  <si>
    <t>21</t>
  </si>
  <si>
    <t xml:space="preserve">                                           для 7-й группы (до 0,01 включительно)</t>
  </si>
  <si>
    <t>20</t>
  </si>
  <si>
    <t>19</t>
  </si>
  <si>
    <t>18</t>
  </si>
  <si>
    <t>17</t>
  </si>
  <si>
    <t xml:space="preserve">                                           для 6-й группы (от 0,01 до 0,1 включительно)</t>
  </si>
  <si>
    <t>16</t>
  </si>
  <si>
    <t>15</t>
  </si>
  <si>
    <t>14</t>
  </si>
  <si>
    <t xml:space="preserve">                                           для 5-й группы (от 0,1 до 1 включительно)</t>
  </si>
  <si>
    <t xml:space="preserve">                                          для 4-й группы (от 1 до 10 включительно)</t>
  </si>
  <si>
    <t xml:space="preserve">                                           для 3-й (от 10 до 100 включительно)</t>
  </si>
  <si>
    <t xml:space="preserve">                                           для 2-й группы (от 100 до 500 включительно)</t>
  </si>
  <si>
    <t>Приказ ФСТ России от 29 ноября 2010 года № 358-э/7 "Об утверждении тарифов на услуги  по транспортировке газа по газораспределительным сетям ОАО "Брянскоблгаз" и размера платы за снабженческо-сбытовые услуги ООО"Брянскрегионгаз", оказываемые конечным потребителям газа, на территории Брянской области".</t>
  </si>
  <si>
    <t xml:space="preserve">                                           для 1-й группы (свыше 500)</t>
  </si>
  <si>
    <t>Тарифы на услуги по транспортировке газа по газораспределительным сетям (руб./1000 куб.м.)* по группам потреьителей с объемом потребления газа (млн. куб.м./год)</t>
  </si>
  <si>
    <t>Размер тарифа (ставки тарифа) [3]</t>
  </si>
  <si>
    <t>Размерность тарифа (ставки тарифа)</t>
  </si>
  <si>
    <t>Дата ввода в действие</t>
  </si>
  <si>
    <t>Приказ ФСТ России [2]</t>
  </si>
  <si>
    <t>Наименование тарифа (ставки тарифа) [1]</t>
  </si>
  <si>
    <t xml:space="preserve"> по транспортировке газа по трубопроводам</t>
  </si>
  <si>
    <t xml:space="preserve">(наименование субъекта естественных монополий)        </t>
  </si>
  <si>
    <t>Информация о тарифах на услуги ОАО "Брянскоблгаз"</t>
  </si>
  <si>
    <t>от "29" ноября 2010 г. № 358-э/7</t>
  </si>
  <si>
    <t>Приложение 1</t>
  </si>
  <si>
    <t>с 1.07 .2012г.</t>
  </si>
  <si>
    <t>Приказ ФСТ России от 16 декабря 2011 года № 364-э/10 "Об утверждении тарифов на услуги  по транспортировке газа по газораспределительным сетям ОАО "Брянскоблгаз" и размера платы за снабженческо-сбытовые услуги ООО"Брянскрегионгаз", оказываемые конечным потребителям газа, на территории Брянской области".</t>
  </si>
  <si>
    <t>от "16" декаюря 2011 г. № 364-э/10</t>
  </si>
  <si>
    <t>2484</t>
  </si>
  <si>
    <t>1329</t>
  </si>
  <si>
    <t>954417,91</t>
  </si>
  <si>
    <t>2267660,29</t>
  </si>
  <si>
    <t>Иинформация об основных показателях финансово-хозяйственной деятельности ОАО "Брянскоблгаз" за 2011 год</t>
  </si>
  <si>
    <t>от "___" января 2011 г. № _______</t>
  </si>
  <si>
    <t>273; 315</t>
  </si>
  <si>
    <t>Газопровод в/д ул.Карачижская Советского района - ул.Унечская  Фокинского района в г.Брянске.(Реконструкция  газораспределительной сети  г.Брянска)</t>
  </si>
  <si>
    <t>4.4.</t>
  </si>
  <si>
    <t>110; 63;</t>
  </si>
  <si>
    <t>Газопровод высокого и низкого давления н.п. Подывотье -н.п. Грудская Севского района</t>
  </si>
  <si>
    <t>Газопровод высокого и низкого давления н.п. Заулье  Севского района</t>
  </si>
  <si>
    <t>110; 63</t>
  </si>
  <si>
    <t>Газопровод низкого давления н.п. Шилинка Суземского района</t>
  </si>
  <si>
    <t>Газопровод среднего и низкого давления Старая Погощь-Ямное Суземского района Брянской области</t>
  </si>
  <si>
    <t>Информация об инвестиционных программах за счет средств специальной надбавки к тарифам на транспортировку природного газа ОАО "Брянскоблгаз" за 2011 год</t>
  </si>
  <si>
    <t>* В тарифы на услуги по транспортировке газа по газораспределительным сетям ОАО "Брянскоблгаз" для всех групп потребителей (кроме населения) включена специальная надбавка для финансирования программы газификации, определенная органом исполнительной власти субъекта Российской Федерации в размере - 34,80 руб./1000 куб.м. газа и дополнительные налоговые платежи , возникающие от ее введения - 8,70 руб./1000 куб.м. газа.</t>
  </si>
  <si>
    <t>с 1.07 .2013</t>
  </si>
  <si>
    <t>с 1.07 .2013.</t>
  </si>
  <si>
    <t>Приказ ФСТ России от 27 ноября 2012 года № 297-э/25 "Об утверждении размера платы за снабженческо-сбытовые услуги, оказываемые конечным потребителям газа ООО «Газпром межрегионгаз Брянск», и тарифов на услуги по транспортировке газа по газораспределительным сетям 
ОАО «Брянскоблгаз» на территории 
Брянской области"</t>
  </si>
  <si>
    <t>1806</t>
  </si>
  <si>
    <t>17137,45</t>
  </si>
  <si>
    <t>1457</t>
  </si>
  <si>
    <t>100325,34</t>
  </si>
  <si>
    <t>2014,93</t>
  </si>
  <si>
    <t>36968,43</t>
  </si>
  <si>
    <t>153734,78</t>
  </si>
  <si>
    <t>116317,33</t>
  </si>
  <si>
    <t>480739,29</t>
  </si>
  <si>
    <t>74028,95</t>
  </si>
  <si>
    <t>964129,05</t>
  </si>
  <si>
    <t>1030445,48</t>
  </si>
  <si>
    <t>2257624,71</t>
  </si>
  <si>
    <t>Иинформация об основных показателях финансово-хозяйственной деятельности ОАО "Брянскоблгаз" за 2012 год</t>
  </si>
  <si>
    <t>ОАО «Брянскоблгаз» является членом некоммерческого партнерства «Газораспределительная система. Проектирование», «Газораспределительная система. Строительство»</t>
  </si>
  <si>
    <t>ВСЕГО - 18589,81 км., из них: 1 категория высокое давление свыше 0,6 Мпа до 1,2 Мпа - 182,08 км. ; 2 категория высокое давление свыше 0,3 Мпа до 0,6 Мпа - 5278,82 км.; 3 категория среднее давление свыше 0,005 Мпа до 0,3 Мпа - 563,10; 4 категории низкое давление до 0,005 Мпа включительно - 12565,81 км..</t>
  </si>
  <si>
    <t>Информация об основных потребительских характеристиках регулируемых услуг и их соответствии государственным и иным утвержденным стандартам качества ОАО "Брянскоблгаз" за 2012 год</t>
  </si>
  <si>
    <t>Газопровод высокого давления н.п. Чемерна ул. Гагарина-Кубяка-Свердлова-П.Коммуны до печи обжига п. Чемерна Клинцовского района Брянской области. Реконструкция (№ 30825)</t>
  </si>
  <si>
    <t>Газопровод высокого давления от ГРС до ГРП г. Сельцо Брянская область. Реконструкция. (№177)</t>
  </si>
  <si>
    <t>Газораспределительная сеть по адресу: Брянская обл., Брянский р-н, от ГРС до ГРП ОПХ «Брянское», от пункта редуктирования до ГРП на территории МТС; к-з «им.К.Маркса»; к-з «Ленинец» от места врезки до ГРП и котельной с.Бетово; от ГРС с.Молотино до котельной совхоза; от ГРС в/ч до ГРП; кз- «им.Ленина»;  с-з «Свердловский»; от ГРС до ГРП и котельной (территория с/х опытной станции); РУ-6 от проектируемой ГРС до существующих сетей города; РУ-3 от проектируемой ГРС до существующих сетей города; с-з «Свердловский» на трассе к птичнику. Реконструкция.</t>
  </si>
  <si>
    <t>Строительство административного здания Фокинского ЭУ</t>
  </si>
  <si>
    <t>Информация об инвестиционных программах за счет собственных средств  ОАО "Брянскоблгаз" за 2012 год</t>
  </si>
  <si>
    <t xml:space="preserve">Газификация ул.Крыловская (Хутор) с.Толмачево Брянского района с ГРПШ-400-01. Реконструкция. (№ 5956) </t>
  </si>
  <si>
    <t xml:space="preserve">Газопровод низкого, среднего, высокого давления. Брянская обл. Брянский р-он.  г. Сельцо -н.п. Ивановка. Реконструкция (№ 5905)  </t>
  </si>
  <si>
    <t>Информация об инвестиционных программах за счет собственных средств  ОАО "Брянскоблгаз" на 2013 год</t>
  </si>
  <si>
    <t>315;</t>
  </si>
  <si>
    <t>Газопровод высокого давления от ул. Мира до ул. Космонавтов г.Клинцы</t>
  </si>
  <si>
    <t>Газораспределительная сеть, газопровод распределительный по адресу: Брянская область г. Сельцо (№ 308)</t>
  </si>
  <si>
    <t>Газопровод высокого и среднего давления н.п. Алтухово-н.п.Борщово Навлинского района Брянской области</t>
  </si>
  <si>
    <t>Газопровод высокого и среднего давления н.п. Ивайтенки - н.п. Горяны Унечского района Брянской области</t>
  </si>
  <si>
    <t xml:space="preserve"> 63;</t>
  </si>
  <si>
    <t>Газопровод высокого и среднего давления н.п. Хвощевка Севского района Брянской области</t>
  </si>
  <si>
    <t>63;</t>
  </si>
  <si>
    <t>Газопровод высокого и среднего давления н.п. Саранчино Севского района Брянской области</t>
  </si>
  <si>
    <t>Газопровод высокого и среднего давления н.п. Березовка - н.п. Красная Слобода - н.п. Смелиж Суземского района Брянской области</t>
  </si>
  <si>
    <t>Информация об инвестиционных программах за счет средств специальной надбавки к тарифам на транспортировку природного газа ОАО "Брянскоблгаз" за 2012 год</t>
  </si>
  <si>
    <t>Информация об инвестиционных программах за счет средств специальной надбавки к тарифам на транспортировку природного газа ОАО "Брянскоблгаз" на 2013 год</t>
  </si>
  <si>
    <t>с 1.04 .2010г.</t>
  </si>
  <si>
    <t>Приказ ФСТ России от 22 декабря 2009 года № 475-э/15 "О внесении изменений и дополнений в приказ ФСТ России от 20 ноября 2009 года № 311 э/11 "Об утверждении тарифов на услуги  по транспортировке газа по газораспределительным сетям ОАО "Брянскоблгаз" и размера платы за снабженческо-сбытовые услуги ООО"Брянскрегионгаз", оказываемые конечным потребителям газа, на территории Брянской области"".</t>
  </si>
  <si>
    <t>2476</t>
  </si>
  <si>
    <t>16976,44</t>
  </si>
  <si>
    <t>1316</t>
  </si>
  <si>
    <t>841891,26</t>
  </si>
  <si>
    <t>2249423,89</t>
  </si>
  <si>
    <t>Иинформация об основных показателях финансово-хозяйственной деятельности ОАО "Брянскоблгаз" за 2010 год</t>
  </si>
  <si>
    <t>16542,76</t>
  </si>
  <si>
    <t>1482</t>
  </si>
  <si>
    <t>906371,91</t>
  </si>
  <si>
    <t>2260500,00</t>
  </si>
  <si>
    <t>Информация об основных показателях финансово-хозяйственной деятельности ОАО "Брянскоблгаз" на 2011 год</t>
  </si>
  <si>
    <t>1 категория высокое давление свыше 0,6 Мпа до 1,2 Мпа; 2 категория высокое давление свыше 0,3 Мпа до 0,6 Мпа; 3 категория среднее давление свыше 0,005 Мпа до 0,3 Мпа; 4 категории низкое давление до 0,005 Мпа включительно.</t>
  </si>
  <si>
    <t>Информация об основных потребительских характеристиках регулируемых услуг и их соответствии государственным и иным утвержденным стандартам качества ОАО «Брянскоблгаз» за 2010 год</t>
  </si>
  <si>
    <t xml:space="preserve">Прочие реконструируемые (модернизируемые) объекты </t>
  </si>
  <si>
    <t>Реконструкция  подводного перехода  газопровода в/д  от  ГРС-Севск - ул.Свердлова г.Севск</t>
  </si>
  <si>
    <t>Реконструкция здания котельной под бытовые помещения, ул. Щукина, 58</t>
  </si>
  <si>
    <t xml:space="preserve">Строительство административно-бытового корпуса БЭУ, пересечение ул.. Кромской и ул. М.Гвардии. </t>
  </si>
  <si>
    <t>208; 110,63,89,57</t>
  </si>
  <si>
    <t>Газопровод высокого и низкого давления коттеджного поселка "Приозерный" г. Брянск</t>
  </si>
  <si>
    <t>Спортивно-оздоровительный комплекс по ул.Щукина</t>
  </si>
  <si>
    <t>Стоимостная оценка инвестиций , тыс. руб. (с НДС)</t>
  </si>
  <si>
    <t>Информация об инвестиционных программах за счет собственных средств  ОАО "Брянскоблгаз" за 2010 год</t>
  </si>
  <si>
    <t xml:space="preserve">325; </t>
  </si>
  <si>
    <t>Брянский район, г/д в/д   от ГРС Фокино -2 - Дарковичи с установкой ГРПБ</t>
  </si>
  <si>
    <t>Газопровод  высокого и низкого давления д.Пастушье -д.Радица-д.Верхи  Дятьковского района (2 очередь)</t>
  </si>
  <si>
    <t>Газопровод высокого  и  низкого  давления с.Заулье-п.Добрунь Севского  района</t>
  </si>
  <si>
    <t>160; 110; 63;</t>
  </si>
  <si>
    <t>Газопровод высокого  и  низкого  давления с.Бересток-с.Марицкий Хутор Севского  района</t>
  </si>
  <si>
    <t>Информация об инвестиционных программах за счет средств специальной надбавки к тарифам на транспортировку природного газа ОАО "Брянскоблгаз" за 2010 год</t>
  </si>
  <si>
    <t>.4.5.</t>
  </si>
  <si>
    <t>Газопровод высокого давления  к котельной РТП н.п. Красная Гора,  инв. № 2-30474. Реконструкция.</t>
  </si>
  <si>
    <t>Газопровод высокого давления от нового ГРП пос. Мичуринский до ГРС № 1  с установкой ГРПШ-16-1В-1У  СКЗ (инв. № 1344). Реконструкция.</t>
  </si>
  <si>
    <t>Реконструкция  газопровода в/д через р.Болва "Дюкер№2" г.Брянск</t>
  </si>
  <si>
    <t>Реконструкция учебно-лабораторного корпуса ОАО "Брянскоблгаз" ул.Щукина, 54 с устройством пристройки и мансардной кровли</t>
  </si>
  <si>
    <t>160; 63</t>
  </si>
  <si>
    <t xml:space="preserve"> Газопровод высокого и низкого давления  по ул.Партизанской с установкой УГРШ-50-НО </t>
  </si>
  <si>
    <t>100; 110</t>
  </si>
  <si>
    <t>Газопровод высокого и низкого давления  по ул. Тимоновской в н.п. Супонево Брянского района..</t>
  </si>
  <si>
    <t>Информация об инвестиционных программах за счет собственных средств  ОАО "Брянскоблгаз" на 2011 год</t>
  </si>
  <si>
    <t>Информация об инвестиционных программах за счет средств специальной надбавки к тарифам на транспортировку природного газа ОАО "Брянскоблгаз" на 2011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</si>
</sst>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0"/>
      <name val="Arial Cyr"/>
      <charset val="204"/>
    </font>
    <font>
      <sz val="10"/>
      <name val="MS Sans Serif"/>
      <family val="2"/>
      <charset val="204"/>
    </font>
    <font>
      <sz val="10"/>
      <name val="Times New Roman"/>
      <family val="1"/>
      <charset val="204"/>
    </font>
    <font>
      <b/>
      <sz val="10"/>
      <name val="Times New Roman"/>
      <family val="1"/>
      <charset val="204"/>
    </font>
    <font>
      <sz val="10"/>
      <name val="Arial Narrow"/>
      <family val="2"/>
      <charset val="204"/>
    </font>
    <font>
      <b/>
      <sz val="12"/>
      <name val="Times New Roman"/>
      <family val="1"/>
      <charset val="204"/>
    </font>
    <font>
      <sz val="12"/>
      <name val="Times New Roman"/>
      <family val="1"/>
      <charset val="204"/>
    </font>
    <font>
      <sz val="10"/>
      <name val="MS Sans Serif"/>
      <family val="2"/>
      <charset val="204"/>
    </font>
    <font>
      <u/>
      <sz val="10"/>
      <name val="Times New Roman"/>
      <family val="1"/>
      <charset val="204"/>
    </font>
    <font>
      <vertAlign val="superscript"/>
      <sz val="10"/>
      <name val="Times New Roman"/>
      <family val="1"/>
      <charset val="204"/>
    </font>
    <font>
      <sz val="10"/>
      <name val="Arial Cyr"/>
      <family val="2"/>
      <charset val="204"/>
    </font>
    <font>
      <sz val="9"/>
      <name val="Tahoma"/>
      <family val="2"/>
      <charset val="204"/>
    </font>
    <font>
      <b/>
      <sz val="10"/>
      <color theme="1"/>
      <name val="Times New Roman"/>
      <family val="1"/>
      <charset val="204"/>
    </font>
    <font>
      <sz val="10"/>
      <name val="Arial Cyr"/>
      <charset val="204"/>
    </font>
    <font>
      <sz val="10"/>
      <color indexed="9"/>
      <name val="Times New Roman"/>
      <family val="1"/>
      <charset val="204"/>
    </font>
    <font>
      <sz val="12"/>
      <name val="Times New Roman"/>
      <family val="1"/>
      <charset val="1"/>
    </font>
  </fonts>
  <fills count="6">
    <fill>
      <patternFill patternType="none"/>
    </fill>
    <fill>
      <patternFill patternType="gray125"/>
    </fill>
    <fill>
      <patternFill patternType="lightUp">
        <fgColor indexed="22"/>
        <bgColor indexed="9"/>
      </patternFill>
    </fill>
    <fill>
      <patternFill patternType="solid">
        <fgColor rgb="FFFFFF00"/>
        <bgColor indexed="64"/>
      </patternFill>
    </fill>
    <fill>
      <patternFill patternType="solid">
        <fgColor indexed="43"/>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hair">
        <color indexed="64"/>
      </top>
      <bottom style="thin">
        <color indexed="64"/>
      </bottom>
      <diagonal/>
    </border>
    <border>
      <left/>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8"/>
      </left>
      <right style="thin">
        <color indexed="8"/>
      </right>
      <top style="thin">
        <color indexed="8"/>
      </top>
      <bottom style="thin">
        <color indexed="8"/>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8"/>
      </left>
      <right style="thin">
        <color indexed="8"/>
      </right>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s>
  <cellStyleXfs count="8">
    <xf numFmtId="0" fontId="0" fillId="0" borderId="0"/>
    <xf numFmtId="0" fontId="10" fillId="0" borderId="0"/>
    <xf numFmtId="0" fontId="1"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xf numFmtId="4" fontId="11" fillId="4" borderId="1" applyFill="0" applyBorder="0">
      <alignment horizontal="right"/>
    </xf>
    <xf numFmtId="0" fontId="10" fillId="0" borderId="0"/>
    <xf numFmtId="0" fontId="10" fillId="0" borderId="0"/>
    <xf numFmtId="0" fontId="1" fillId="0" borderId="0" applyNumberFormat="0" applyFont="0" applyFill="0" applyBorder="0" applyAlignment="0" applyProtection="0">
      <alignment vertical="top"/>
    </xf>
  </cellStyleXfs>
  <cellXfs count="315">
    <xf numFmtId="0" fontId="0" fillId="0" borderId="0" xfId="0"/>
    <xf numFmtId="0" fontId="2"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0" xfId="0" applyFont="1" applyBorder="1" applyAlignment="1">
      <alignment vertical="center"/>
    </xf>
    <xf numFmtId="0" fontId="2" fillId="0" borderId="0" xfId="0" applyFont="1" applyBorder="1"/>
    <xf numFmtId="0" fontId="3" fillId="0" borderId="0" xfId="0" applyFont="1" applyAlignment="1">
      <alignment horizontal="center" vertical="center" wrapText="1"/>
    </xf>
    <xf numFmtId="0" fontId="2" fillId="0" borderId="3" xfId="0" applyFont="1" applyBorder="1" applyAlignment="1">
      <alignment horizontal="center"/>
    </xf>
    <xf numFmtId="0" fontId="2" fillId="0" borderId="4" xfId="0" applyFont="1" applyBorder="1" applyAlignment="1"/>
    <xf numFmtId="0" fontId="2" fillId="0" borderId="4" xfId="0" applyFont="1" applyBorder="1" applyAlignment="1">
      <alignment horizontal="left" indent="1"/>
    </xf>
    <xf numFmtId="49" fontId="2" fillId="0" borderId="5" xfId="2" applyNumberFormat="1" applyFont="1" applyFill="1" applyBorder="1" applyAlignment="1" applyProtection="1">
      <alignment horizontal="center" vertical="center" wrapText="1"/>
    </xf>
    <xf numFmtId="49" fontId="2" fillId="0" borderId="6" xfId="2" applyNumberFormat="1" applyFont="1" applyFill="1" applyBorder="1" applyAlignment="1" applyProtection="1">
      <alignment horizontal="center" vertical="center" wrapText="1"/>
    </xf>
    <xf numFmtId="0" fontId="2" fillId="0" borderId="7" xfId="0" applyFont="1" applyBorder="1" applyAlignment="1">
      <alignment horizontal="center"/>
    </xf>
    <xf numFmtId="0" fontId="2" fillId="0" borderId="4" xfId="0" applyFont="1" applyBorder="1" applyAlignment="1">
      <alignment horizontal="left" vertical="center" wrapText="1"/>
    </xf>
    <xf numFmtId="0" fontId="2" fillId="0" borderId="4" xfId="0" applyFont="1" applyBorder="1" applyAlignment="1">
      <alignment horizontal="left" vertical="center" wrapText="1" indent="1"/>
    </xf>
    <xf numFmtId="0" fontId="6" fillId="0" borderId="0" xfId="0" applyFont="1" applyAlignment="1">
      <alignment horizontal="right"/>
    </xf>
    <xf numFmtId="49" fontId="2" fillId="0" borderId="0" xfId="0" applyNumberFormat="1" applyFont="1"/>
    <xf numFmtId="0" fontId="2" fillId="0" borderId="0" xfId="3" applyNumberFormat="1" applyFont="1" applyFill="1" applyBorder="1" applyAlignment="1" applyProtection="1">
      <alignment vertical="center" wrapText="1"/>
    </xf>
    <xf numFmtId="0" fontId="2" fillId="0" borderId="0" xfId="3" applyNumberFormat="1" applyFont="1" applyFill="1" applyBorder="1" applyAlignment="1" applyProtection="1">
      <alignment horizontal="center" vertical="center" wrapText="1"/>
    </xf>
    <xf numFmtId="0" fontId="2" fillId="0" borderId="1" xfId="3" applyNumberFormat="1" applyFont="1" applyFill="1" applyBorder="1" applyAlignment="1" applyProtection="1">
      <alignment horizontal="center" vertical="center" wrapText="1"/>
    </xf>
    <xf numFmtId="0" fontId="8" fillId="0" borderId="0" xfId="3" applyNumberFormat="1" applyFont="1" applyFill="1" applyBorder="1" applyAlignment="1" applyProtection="1">
      <alignment vertical="center" wrapText="1"/>
    </xf>
    <xf numFmtId="49" fontId="2" fillId="0" borderId="7" xfId="3" applyNumberFormat="1" applyFont="1" applyFill="1" applyBorder="1" applyAlignment="1" applyProtection="1">
      <alignment horizontal="center" vertical="center" wrapText="1"/>
    </xf>
    <xf numFmtId="0" fontId="2" fillId="0" borderId="8" xfId="0" applyFont="1" applyBorder="1" applyAlignment="1">
      <alignment vertical="center" wrapText="1"/>
    </xf>
    <xf numFmtId="0" fontId="2" fillId="0" borderId="5" xfId="3" applyNumberFormat="1" applyFont="1" applyFill="1" applyBorder="1" applyAlignment="1" applyProtection="1">
      <alignment horizontal="left" vertical="center" wrapText="1" indent="1"/>
    </xf>
    <xf numFmtId="49" fontId="2" fillId="0" borderId="4" xfId="3" applyNumberFormat="1" applyFont="1" applyFill="1" applyBorder="1" applyAlignment="1" applyProtection="1">
      <alignment horizontal="center" vertical="center" wrapText="1"/>
    </xf>
    <xf numFmtId="0" fontId="3" fillId="0" borderId="10" xfId="3" applyNumberFormat="1" applyFont="1" applyFill="1" applyBorder="1" applyAlignment="1" applyProtection="1">
      <alignment vertical="center" wrapText="1"/>
    </xf>
    <xf numFmtId="0" fontId="2" fillId="0" borderId="5" xfId="3" applyNumberFormat="1" applyFont="1" applyFill="1" applyBorder="1" applyAlignment="1" applyProtection="1">
      <alignment vertical="center" wrapText="1"/>
    </xf>
    <xf numFmtId="0" fontId="5" fillId="0" borderId="0" xfId="0" applyFont="1" applyAlignment="1">
      <alignment horizontal="center" vertical="center" wrapText="1"/>
    </xf>
    <xf numFmtId="49" fontId="2" fillId="0" borderId="12" xfId="3" applyNumberFormat="1" applyFont="1" applyFill="1" applyBorder="1" applyAlignment="1" applyProtection="1">
      <alignment horizontal="center" vertical="center" wrapText="1"/>
    </xf>
    <xf numFmtId="49" fontId="2" fillId="0" borderId="0" xfId="3" applyNumberFormat="1" applyFont="1" applyFill="1" applyBorder="1" applyAlignment="1" applyProtection="1">
      <alignment horizontal="center" vertical="center" wrapText="1"/>
    </xf>
    <xf numFmtId="0" fontId="2" fillId="0" borderId="0" xfId="3" applyNumberFormat="1" applyFont="1" applyFill="1" applyBorder="1" applyAlignment="1" applyProtection="1">
      <alignment horizontal="left" vertical="center" wrapText="1" indent="1"/>
    </xf>
    <xf numFmtId="49" fontId="2" fillId="0" borderId="0" xfId="0" applyNumberFormat="1" applyFont="1" applyBorder="1"/>
    <xf numFmtId="0" fontId="2" fillId="0" borderId="0" xfId="0" applyFont="1" applyBorder="1" applyAlignment="1">
      <alignment wrapText="1"/>
    </xf>
    <xf numFmtId="0" fontId="2" fillId="0" borderId="6" xfId="3" applyNumberFormat="1" applyFont="1" applyFill="1" applyBorder="1" applyAlignment="1" applyProtection="1">
      <alignment horizontal="left" vertical="center" wrapText="1"/>
    </xf>
    <xf numFmtId="0" fontId="5" fillId="0" borderId="0" xfId="0" applyFont="1" applyAlignment="1">
      <alignment wrapText="1"/>
    </xf>
    <xf numFmtId="0" fontId="2" fillId="0" borderId="0" xfId="0" applyFont="1" applyAlignment="1">
      <alignment vertical="top" wrapText="1"/>
    </xf>
    <xf numFmtId="0" fontId="5" fillId="0" borderId="0" xfId="0" applyFont="1" applyAlignment="1">
      <alignment vertical="center" wrapText="1"/>
    </xf>
    <xf numFmtId="0" fontId="2" fillId="0" borderId="0" xfId="3" applyNumberFormat="1" applyFont="1" applyFill="1" applyBorder="1" applyAlignment="1" applyProtection="1">
      <alignment horizontal="left" vertical="center" wrapText="1"/>
    </xf>
    <xf numFmtId="0" fontId="2" fillId="0" borderId="6" xfId="3" applyNumberFormat="1" applyFont="1" applyFill="1" applyBorder="1" applyAlignment="1" applyProtection="1">
      <alignment horizontal="left" vertical="center" wrapText="1" indent="1"/>
    </xf>
    <xf numFmtId="0" fontId="2" fillId="0" borderId="14" xfId="0" applyFont="1" applyBorder="1"/>
    <xf numFmtId="0" fontId="3" fillId="0" borderId="6" xfId="3" applyNumberFormat="1" applyFont="1" applyFill="1" applyBorder="1" applyAlignment="1" applyProtection="1">
      <alignment vertical="center" wrapText="1"/>
    </xf>
    <xf numFmtId="0" fontId="4" fillId="2" borderId="16" xfId="0" applyFont="1" applyFill="1" applyBorder="1" applyAlignment="1">
      <alignment horizontal="center"/>
    </xf>
    <xf numFmtId="0" fontId="4" fillId="2" borderId="3" xfId="0" applyFont="1" applyFill="1" applyBorder="1" applyAlignment="1">
      <alignment horizontal="center"/>
    </xf>
    <xf numFmtId="0" fontId="4" fillId="2" borderId="7" xfId="0" applyFont="1" applyFill="1" applyBorder="1" applyAlignment="1">
      <alignment horizontal="center"/>
    </xf>
    <xf numFmtId="0" fontId="4" fillId="2" borderId="16" xfId="0" applyFont="1" applyFill="1" applyBorder="1" applyAlignment="1"/>
    <xf numFmtId="0" fontId="4" fillId="2" borderId="3" xfId="0" applyFont="1" applyFill="1" applyBorder="1" applyAlignment="1"/>
    <xf numFmtId="0" fontId="4" fillId="2" borderId="7" xfId="0" applyFont="1" applyFill="1" applyBorder="1" applyAlignment="1"/>
    <xf numFmtId="0" fontId="2" fillId="0" borderId="0" xfId="0" applyFont="1" applyAlignment="1">
      <alignment wrapText="1"/>
    </xf>
    <xf numFmtId="0" fontId="6" fillId="0" borderId="0" xfId="0" applyFont="1" applyAlignment="1">
      <alignment horizontal="center"/>
    </xf>
    <xf numFmtId="0" fontId="2" fillId="0" borderId="15" xfId="0" applyFont="1" applyBorder="1"/>
    <xf numFmtId="0" fontId="3" fillId="0" borderId="20" xfId="0" applyFont="1" applyBorder="1" applyAlignment="1">
      <alignment horizontal="center"/>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4" fillId="2" borderId="1" xfId="0" applyFont="1" applyFill="1" applyBorder="1" applyAlignment="1">
      <alignment horizontal="center"/>
    </xf>
    <xf numFmtId="0" fontId="2" fillId="0" borderId="1" xfId="0" applyFont="1" applyBorder="1"/>
    <xf numFmtId="49" fontId="2" fillId="0" borderId="15" xfId="2" applyNumberFormat="1" applyFont="1" applyFill="1" applyBorder="1" applyAlignment="1" applyProtection="1">
      <alignment horizontal="center" vertical="center" wrapText="1"/>
    </xf>
    <xf numFmtId="0" fontId="2" fillId="0" borderId="12" xfId="0" applyFont="1" applyBorder="1" applyAlignment="1">
      <alignment horizontal="left"/>
    </xf>
    <xf numFmtId="0" fontId="2" fillId="0" borderId="1" xfId="0" applyFont="1" applyBorder="1" applyAlignment="1"/>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xf numFmtId="0" fontId="3" fillId="0" borderId="1" xfId="0" applyFont="1" applyBorder="1" applyAlignment="1">
      <alignment vertical="center" wrapText="1"/>
    </xf>
    <xf numFmtId="0" fontId="2" fillId="0" borderId="1" xfId="0" applyFont="1" applyBorder="1" applyAlignment="1">
      <alignment horizontal="left"/>
    </xf>
    <xf numFmtId="49" fontId="2" fillId="0" borderId="2" xfId="2" applyNumberFormat="1" applyFont="1" applyFill="1" applyBorder="1" applyAlignment="1" applyProtection="1">
      <alignment horizontal="center" vertical="center" wrapText="1"/>
    </xf>
    <xf numFmtId="4" fontId="3" fillId="0" borderId="1" xfId="0" applyNumberFormat="1" applyFont="1" applyBorder="1" applyAlignment="1">
      <alignment horizontal="left" vertical="center" wrapText="1" indent="1"/>
    </xf>
    <xf numFmtId="4" fontId="2" fillId="0" borderId="1" xfId="0" applyNumberFormat="1" applyFont="1" applyBorder="1" applyAlignment="1">
      <alignment horizontal="left" vertical="center" wrapText="1" indent="1"/>
    </xf>
    <xf numFmtId="4" fontId="2" fillId="0" borderId="1" xfId="0" applyNumberFormat="1" applyFont="1" applyBorder="1"/>
    <xf numFmtId="4" fontId="2" fillId="0" borderId="0" xfId="0" applyNumberFormat="1" applyFont="1"/>
    <xf numFmtId="4" fontId="3" fillId="0" borderId="20" xfId="0" applyNumberFormat="1" applyFont="1" applyBorder="1" applyAlignment="1">
      <alignment horizontal="center"/>
    </xf>
    <xf numFmtId="4" fontId="3"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3" fillId="0" borderId="19" xfId="0" applyNumberFormat="1" applyFont="1" applyBorder="1" applyAlignment="1">
      <alignment horizontal="center"/>
    </xf>
    <xf numFmtId="4" fontId="2" fillId="0" borderId="5" xfId="0" applyNumberFormat="1" applyFont="1" applyBorder="1" applyAlignment="1">
      <alignment horizontal="center"/>
    </xf>
    <xf numFmtId="0" fontId="2" fillId="0" borderId="23" xfId="3" applyNumberFormat="1" applyFont="1" applyFill="1" applyBorder="1" applyAlignment="1" applyProtection="1">
      <alignment horizontal="center" vertical="center" wrapText="1"/>
    </xf>
    <xf numFmtId="0" fontId="5" fillId="0" borderId="0" xfId="0" applyNumberFormat="1" applyFont="1" applyAlignment="1">
      <alignment wrapText="1"/>
    </xf>
    <xf numFmtId="0" fontId="2" fillId="0" borderId="0" xfId="0" applyNumberFormat="1" applyFont="1" applyAlignment="1">
      <alignment vertical="top" wrapText="1"/>
    </xf>
    <xf numFmtId="0" fontId="5" fillId="0" borderId="0" xfId="0" applyNumberFormat="1" applyFont="1" applyAlignment="1">
      <alignment vertical="center" wrapText="1"/>
    </xf>
    <xf numFmtId="0" fontId="2" fillId="0" borderId="0" xfId="0" applyNumberFormat="1" applyFont="1"/>
    <xf numFmtId="0" fontId="2" fillId="0" borderId="3" xfId="3" applyNumberFormat="1" applyFont="1" applyFill="1" applyBorder="1" applyAlignment="1" applyProtection="1">
      <alignment horizontal="center" vertical="center" wrapText="1"/>
    </xf>
    <xf numFmtId="0" fontId="2" fillId="0" borderId="13" xfId="3" applyNumberFormat="1" applyFont="1" applyFill="1" applyBorder="1" applyAlignment="1" applyProtection="1">
      <alignment horizontal="center" vertical="center" wrapText="1"/>
    </xf>
    <xf numFmtId="0" fontId="2" fillId="0" borderId="4" xfId="3" applyNumberFormat="1" applyFont="1" applyFill="1" applyBorder="1" applyAlignment="1" applyProtection="1">
      <alignment horizontal="center" vertical="center" wrapText="1"/>
    </xf>
    <xf numFmtId="0" fontId="2" fillId="0" borderId="5" xfId="3" applyNumberFormat="1" applyFont="1" applyFill="1" applyBorder="1" applyAlignment="1" applyProtection="1">
      <alignment horizontal="center" vertical="center" wrapText="1"/>
    </xf>
    <xf numFmtId="0" fontId="2" fillId="0" borderId="8" xfId="0" applyNumberFormat="1" applyFont="1" applyBorder="1"/>
    <xf numFmtId="0" fontId="2" fillId="0" borderId="6" xfId="0" applyNumberFormat="1" applyFont="1" applyBorder="1"/>
    <xf numFmtId="0" fontId="2" fillId="0" borderId="9" xfId="3" applyNumberFormat="1" applyFont="1" applyFill="1" applyBorder="1" applyAlignment="1" applyProtection="1">
      <alignment horizontal="center" vertical="center" wrapText="1"/>
    </xf>
    <xf numFmtId="0" fontId="2" fillId="0" borderId="6" xfId="3" applyNumberFormat="1" applyFont="1" applyFill="1" applyBorder="1" applyAlignment="1" applyProtection="1">
      <alignment horizontal="center" vertical="center" wrapText="1"/>
    </xf>
    <xf numFmtId="0" fontId="2" fillId="0" borderId="11" xfId="0" applyNumberFormat="1" applyFont="1" applyBorder="1"/>
    <xf numFmtId="0" fontId="2" fillId="0" borderId="18" xfId="0" applyNumberFormat="1" applyFont="1" applyBorder="1"/>
    <xf numFmtId="0" fontId="2" fillId="0" borderId="0" xfId="0" applyNumberFormat="1" applyFont="1" applyBorder="1"/>
    <xf numFmtId="0" fontId="2" fillId="0" borderId="12" xfId="3" applyNumberFormat="1" applyFont="1" applyFill="1" applyBorder="1" applyAlignment="1" applyProtection="1">
      <alignment horizontal="center" vertical="center" wrapText="1"/>
    </xf>
    <xf numFmtId="0" fontId="2" fillId="0" borderId="27" xfId="3" applyNumberFormat="1" applyFont="1" applyFill="1" applyBorder="1" applyAlignment="1" applyProtection="1">
      <alignment horizontal="center" vertical="center" wrapText="1"/>
    </xf>
    <xf numFmtId="0" fontId="2" fillId="0" borderId="29" xfId="3" applyNumberFormat="1" applyFont="1" applyFill="1" applyBorder="1" applyAlignment="1" applyProtection="1">
      <alignment horizontal="center" vertical="center" wrapText="1"/>
    </xf>
    <xf numFmtId="0" fontId="2" fillId="0" borderId="30" xfId="3" applyNumberFormat="1" applyFont="1" applyFill="1" applyBorder="1" applyAlignment="1" applyProtection="1">
      <alignment horizontal="center" vertical="center" wrapText="1"/>
    </xf>
    <xf numFmtId="4" fontId="2" fillId="0" borderId="0" xfId="3" applyNumberFormat="1" applyFont="1" applyFill="1" applyBorder="1" applyAlignment="1" applyProtection="1">
      <alignment horizontal="center" vertical="center" wrapText="1"/>
    </xf>
    <xf numFmtId="4" fontId="2" fillId="0" borderId="23" xfId="0" applyNumberFormat="1" applyFont="1" applyFill="1" applyBorder="1" applyAlignment="1">
      <alignment horizontal="center" vertical="center"/>
    </xf>
    <xf numFmtId="4" fontId="2" fillId="0" borderId="8" xfId="3" applyNumberFormat="1" applyFont="1" applyFill="1" applyBorder="1" applyAlignment="1" applyProtection="1">
      <alignment horizontal="center" vertical="center" wrapText="1"/>
    </xf>
    <xf numFmtId="4" fontId="2" fillId="3" borderId="0" xfId="3" applyNumberFormat="1" applyFont="1" applyFill="1" applyBorder="1" applyAlignment="1" applyProtection="1">
      <alignment horizontal="center" vertical="center" wrapText="1"/>
    </xf>
    <xf numFmtId="0" fontId="2" fillId="0" borderId="1" xfId="3" applyNumberFormat="1" applyFont="1" applyFill="1" applyBorder="1" applyAlignment="1" applyProtection="1">
      <alignment horizontal="left" vertical="center" wrapText="1" inden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2" fontId="2" fillId="0" borderId="0" xfId="0" applyNumberFormat="1" applyFont="1"/>
    <xf numFmtId="164" fontId="6" fillId="5" borderId="28" xfId="1" applyNumberFormat="1" applyFont="1" applyFill="1" applyBorder="1" applyAlignment="1">
      <alignment wrapText="1"/>
    </xf>
    <xf numFmtId="164" fontId="6" fillId="5" borderId="22" xfId="1" applyNumberFormat="1" applyFont="1" applyFill="1" applyBorder="1" applyAlignment="1">
      <alignment wrapText="1"/>
    </xf>
    <xf numFmtId="0" fontId="2" fillId="0" borderId="1" xfId="0" applyFont="1" applyBorder="1" applyAlignment="1">
      <alignment horizontal="center" vertical="center"/>
    </xf>
    <xf numFmtId="164" fontId="6" fillId="5" borderId="21" xfId="1" applyNumberFormat="1" applyFont="1" applyFill="1" applyBorder="1" applyAlignment="1">
      <alignment wrapText="1"/>
    </xf>
    <xf numFmtId="4" fontId="2" fillId="0" borderId="1" xfId="0" applyNumberFormat="1" applyFont="1" applyBorder="1" applyAlignment="1">
      <alignment horizontal="center" vertical="center"/>
    </xf>
    <xf numFmtId="164" fontId="6" fillId="0" borderId="1" xfId="1" applyNumberFormat="1" applyFont="1" applyFill="1" applyBorder="1" applyAlignment="1">
      <alignment wrapText="1"/>
    </xf>
    <xf numFmtId="0" fontId="6" fillId="5" borderId="22" xfId="1" applyNumberFormat="1" applyFont="1" applyFill="1" applyBorder="1" applyAlignment="1">
      <alignment wrapText="1"/>
    </xf>
    <xf numFmtId="0" fontId="12" fillId="5" borderId="10" xfId="3" applyNumberFormat="1" applyFont="1" applyFill="1" applyBorder="1" applyAlignment="1" applyProtection="1">
      <alignment vertical="center" wrapText="1"/>
    </xf>
    <xf numFmtId="0" fontId="12" fillId="5" borderId="6" xfId="3" applyNumberFormat="1" applyFont="1" applyFill="1" applyBorder="1" applyAlignment="1" applyProtection="1">
      <alignment vertical="center" wrapText="1"/>
    </xf>
    <xf numFmtId="4" fontId="12" fillId="0" borderId="1" xfId="3" applyNumberFormat="1" applyFont="1" applyFill="1" applyBorder="1" applyAlignment="1" applyProtection="1">
      <alignment horizontal="center" vertical="center" wrapText="1"/>
    </xf>
    <xf numFmtId="4" fontId="2" fillId="5" borderId="2" xfId="3" applyNumberFormat="1" applyFont="1" applyFill="1" applyBorder="1" applyAlignment="1" applyProtection="1">
      <alignment horizontal="center" vertical="center" wrapText="1"/>
    </xf>
    <xf numFmtId="4" fontId="2" fillId="5" borderId="31" xfId="0" applyNumberFormat="1" applyFont="1" applyFill="1" applyBorder="1"/>
    <xf numFmtId="4" fontId="2" fillId="5" borderId="5" xfId="3" applyNumberFormat="1" applyFont="1" applyFill="1" applyBorder="1" applyAlignment="1" applyProtection="1">
      <alignment horizontal="center" vertical="center" wrapText="1"/>
    </xf>
    <xf numFmtId="4" fontId="2" fillId="5" borderId="6" xfId="3" applyNumberFormat="1" applyFont="1" applyFill="1" applyBorder="1" applyAlignment="1" applyProtection="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0" xfId="7" applyNumberFormat="1" applyFont="1" applyFill="1" applyBorder="1" applyAlignment="1" applyProtection="1">
      <alignment vertical="center" wrapText="1"/>
    </xf>
    <xf numFmtId="49" fontId="2" fillId="0" borderId="0" xfId="0" applyNumberFormat="1" applyFont="1" applyFill="1"/>
    <xf numFmtId="0" fontId="2" fillId="0" borderId="0" xfId="0" applyFont="1" applyFill="1"/>
    <xf numFmtId="0" fontId="8" fillId="0" borderId="0" xfId="7" applyNumberFormat="1" applyFont="1" applyFill="1" applyBorder="1" applyAlignment="1" applyProtection="1">
      <alignment vertical="center" wrapText="1"/>
    </xf>
    <xf numFmtId="0" fontId="2" fillId="0" borderId="0" xfId="7" applyNumberFormat="1" applyFont="1" applyFill="1" applyBorder="1" applyAlignment="1" applyProtection="1">
      <alignment horizontal="left" vertical="center" wrapText="1"/>
    </xf>
    <xf numFmtId="2" fontId="3" fillId="0" borderId="0" xfId="7" applyNumberFormat="1" applyFont="1" applyFill="1" applyBorder="1" applyAlignment="1" applyProtection="1">
      <alignment vertical="center" wrapText="1"/>
    </xf>
    <xf numFmtId="49" fontId="2" fillId="0" borderId="0" xfId="7" applyNumberFormat="1" applyFont="1" applyFill="1" applyBorder="1" applyAlignment="1" applyProtection="1">
      <alignment horizontal="center" vertical="center" wrapText="1"/>
    </xf>
    <xf numFmtId="0" fontId="6" fillId="0" borderId="0" xfId="7" applyNumberFormat="1" applyFont="1" applyFill="1" applyBorder="1" applyAlignment="1" applyProtection="1">
      <alignment horizontal="center" vertical="center" wrapText="1"/>
    </xf>
    <xf numFmtId="0" fontId="3" fillId="0" borderId="0" xfId="7" applyNumberFormat="1" applyFont="1" applyFill="1" applyBorder="1" applyAlignment="1" applyProtection="1">
      <alignment horizontal="left" vertical="center" wrapText="1"/>
    </xf>
    <xf numFmtId="0" fontId="2" fillId="0" borderId="32" xfId="7" applyNumberFormat="1" applyFont="1" applyFill="1" applyBorder="1" applyAlignment="1" applyProtection="1">
      <alignment vertical="center" wrapText="1"/>
    </xf>
    <xf numFmtId="2" fontId="3" fillId="0" borderId="32" xfId="7" applyNumberFormat="1" applyFont="1" applyFill="1" applyBorder="1" applyAlignment="1" applyProtection="1">
      <alignment vertical="center" wrapText="1"/>
    </xf>
    <xf numFmtId="49" fontId="2" fillId="0" borderId="32" xfId="7" applyNumberFormat="1" applyFont="1" applyFill="1" applyBorder="1" applyAlignment="1" applyProtection="1">
      <alignment horizontal="center" vertical="center" wrapText="1"/>
    </xf>
    <xf numFmtId="0" fontId="2" fillId="0" borderId="2" xfId="7" applyNumberFormat="1" applyFont="1" applyFill="1" applyBorder="1" applyAlignment="1" applyProtection="1">
      <alignment vertical="center" wrapText="1"/>
    </xf>
    <xf numFmtId="2" fontId="3" fillId="0" borderId="2" xfId="7" applyNumberFormat="1" applyFont="1" applyFill="1" applyBorder="1" applyAlignment="1" applyProtection="1">
      <alignment vertical="center" wrapText="1"/>
    </xf>
    <xf numFmtId="49" fontId="2" fillId="0" borderId="2" xfId="7" applyNumberFormat="1" applyFont="1" applyFill="1" applyBorder="1" applyAlignment="1" applyProtection="1">
      <alignment horizontal="center" vertical="center" wrapText="1"/>
    </xf>
    <xf numFmtId="0" fontId="3" fillId="0" borderId="0" xfId="7" applyNumberFormat="1" applyFont="1" applyFill="1" applyBorder="1" applyAlignment="1" applyProtection="1">
      <alignment vertical="center" wrapText="1"/>
    </xf>
    <xf numFmtId="0" fontId="3" fillId="0" borderId="32" xfId="7" applyNumberFormat="1" applyFont="1" applyFill="1" applyBorder="1" applyAlignment="1" applyProtection="1">
      <alignment vertical="center" wrapText="1"/>
    </xf>
    <xf numFmtId="2" fontId="2" fillId="0" borderId="32" xfId="7" applyNumberFormat="1" applyFont="1" applyFill="1" applyBorder="1" applyAlignment="1" applyProtection="1">
      <alignment vertical="center" wrapText="1"/>
    </xf>
    <xf numFmtId="0" fontId="2" fillId="0" borderId="32" xfId="7" applyNumberFormat="1" applyFont="1" applyFill="1" applyBorder="1" applyAlignment="1" applyProtection="1">
      <alignment horizontal="left" vertical="center" wrapText="1"/>
    </xf>
    <xf numFmtId="0" fontId="3" fillId="0" borderId="1" xfId="7" applyNumberFormat="1" applyFont="1" applyFill="1" applyBorder="1" applyAlignment="1" applyProtection="1">
      <alignment vertical="center" wrapText="1"/>
    </xf>
    <xf numFmtId="2" fontId="2" fillId="0" borderId="1" xfId="7" applyNumberFormat="1" applyFont="1" applyFill="1" applyBorder="1" applyAlignment="1" applyProtection="1">
      <alignment vertical="center" wrapText="1"/>
    </xf>
    <xf numFmtId="49" fontId="2" fillId="0" borderId="1" xfId="7" applyNumberFormat="1" applyFont="1" applyFill="1" applyBorder="1" applyAlignment="1" applyProtection="1">
      <alignment horizontal="center" vertical="center" wrapText="1"/>
    </xf>
    <xf numFmtId="0" fontId="2" fillId="0" borderId="1" xfId="7" applyNumberFormat="1" applyFont="1" applyFill="1" applyBorder="1" applyAlignment="1" applyProtection="1">
      <alignment horizontal="left" vertical="center" wrapText="1"/>
    </xf>
    <xf numFmtId="49" fontId="14" fillId="0" borderId="1" xfId="7" applyNumberFormat="1" applyFont="1" applyFill="1" applyBorder="1" applyAlignment="1" applyProtection="1">
      <alignment horizontal="center" vertical="center" wrapText="1"/>
    </xf>
    <xf numFmtId="0" fontId="3" fillId="0" borderId="2" xfId="7" applyNumberFormat="1" applyFont="1" applyFill="1" applyBorder="1" applyAlignment="1" applyProtection="1">
      <alignment vertical="center" wrapText="1"/>
    </xf>
    <xf numFmtId="0" fontId="2" fillId="0" borderId="1" xfId="7" applyNumberFormat="1" applyFont="1" applyFill="1" applyBorder="1" applyAlignment="1" applyProtection="1">
      <alignment vertical="center" wrapText="1"/>
    </xf>
    <xf numFmtId="0" fontId="3" fillId="0" borderId="2" xfId="7" applyNumberFormat="1" applyFont="1" applyFill="1" applyBorder="1" applyAlignment="1" applyProtection="1">
      <alignment horizontal="left" vertical="center" wrapText="1"/>
    </xf>
    <xf numFmtId="49" fontId="14" fillId="0" borderId="32" xfId="7" applyNumberFormat="1" applyFont="1" applyFill="1" applyBorder="1" applyAlignment="1" applyProtection="1">
      <alignment horizontal="center" vertical="center" wrapText="1"/>
    </xf>
    <xf numFmtId="0" fontId="2" fillId="0" borderId="0" xfId="7" applyNumberFormat="1" applyFont="1" applyFill="1" applyBorder="1" applyAlignment="1" applyProtection="1">
      <alignment horizontal="center" vertical="center" wrapText="1"/>
    </xf>
    <xf numFmtId="0" fontId="3" fillId="0" borderId="32" xfId="7" applyNumberFormat="1" applyFont="1" applyFill="1" applyBorder="1" applyAlignment="1" applyProtection="1">
      <alignment horizontal="left" vertical="center" wrapText="1"/>
    </xf>
    <xf numFmtId="0" fontId="2" fillId="0" borderId="1" xfId="0" applyFont="1" applyFill="1" applyBorder="1" applyAlignment="1">
      <alignment vertical="center" wrapText="1"/>
    </xf>
    <xf numFmtId="49" fontId="2" fillId="0" borderId="3" xfId="7" applyNumberFormat="1" applyFont="1" applyFill="1" applyBorder="1" applyAlignment="1" applyProtection="1">
      <alignment horizontal="center" vertical="center" wrapText="1"/>
    </xf>
    <xf numFmtId="49" fontId="2" fillId="0" borderId="7" xfId="7" applyNumberFormat="1" applyFont="1" applyFill="1" applyBorder="1" applyAlignment="1" applyProtection="1">
      <alignment horizontal="center" vertical="center" wrapText="1"/>
    </xf>
    <xf numFmtId="0" fontId="2" fillId="0" borderId="1" xfId="7"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2" fillId="0" borderId="0" xfId="0" applyFont="1" applyFill="1" applyAlignment="1">
      <alignment vertical="top" wrapText="1"/>
    </xf>
    <xf numFmtId="0" fontId="5" fillId="0" borderId="0" xfId="0" applyFont="1" applyFill="1" applyAlignment="1">
      <alignment horizontal="center" wrapText="1"/>
    </xf>
    <xf numFmtId="0" fontId="6" fillId="0" borderId="0" xfId="0" applyFont="1" applyFill="1" applyAlignment="1">
      <alignment horizontal="right"/>
    </xf>
    <xf numFmtId="0" fontId="2" fillId="0" borderId="34" xfId="7" applyNumberFormat="1" applyFont="1" applyFill="1" applyBorder="1" applyAlignment="1" applyProtection="1">
      <alignment vertical="center" wrapText="1"/>
    </xf>
    <xf numFmtId="2" fontId="3" fillId="0" borderId="34" xfId="7" applyNumberFormat="1" applyFont="1" applyFill="1" applyBorder="1" applyAlignment="1" applyProtection="1">
      <alignment vertical="center" wrapText="1"/>
    </xf>
    <xf numFmtId="49" fontId="2" fillId="0" borderId="34" xfId="7" applyNumberFormat="1" applyFont="1" applyFill="1" applyBorder="1" applyAlignment="1" applyProtection="1">
      <alignment horizontal="center" vertical="center" wrapText="1"/>
    </xf>
    <xf numFmtId="0" fontId="3" fillId="0" borderId="35" xfId="7" applyNumberFormat="1" applyFont="1" applyFill="1" applyBorder="1" applyAlignment="1" applyProtection="1">
      <alignment vertical="center" wrapText="1"/>
    </xf>
    <xf numFmtId="49" fontId="2" fillId="0" borderId="6" xfId="7" applyNumberFormat="1" applyFont="1" applyFill="1" applyBorder="1" applyAlignment="1" applyProtection="1">
      <alignment horizontal="center" vertical="center" wrapText="1"/>
      <protection locked="0"/>
    </xf>
    <xf numFmtId="49" fontId="2" fillId="0" borderId="6" xfId="7" applyNumberFormat="1" applyFont="1" applyFill="1" applyBorder="1" applyAlignment="1" applyProtection="1">
      <alignment horizontal="center" vertical="center" wrapText="1"/>
    </xf>
    <xf numFmtId="49" fontId="2" fillId="0" borderId="12" xfId="7" applyNumberFormat="1" applyFont="1" applyFill="1" applyBorder="1" applyAlignment="1" applyProtection="1">
      <alignment horizontal="center" vertical="center" wrapText="1"/>
    </xf>
    <xf numFmtId="0" fontId="2" fillId="0" borderId="6" xfId="7" applyNumberFormat="1" applyFont="1" applyFill="1" applyBorder="1" applyAlignment="1" applyProtection="1">
      <alignment horizontal="left" vertical="center" wrapText="1" indent="1"/>
    </xf>
    <xf numFmtId="49" fontId="2" fillId="0" borderId="5" xfId="7" applyNumberFormat="1" applyFont="1" applyFill="1" applyBorder="1" applyAlignment="1" applyProtection="1">
      <alignment horizontal="center" vertical="center" wrapText="1"/>
      <protection locked="0"/>
    </xf>
    <xf numFmtId="49" fontId="2" fillId="0" borderId="5" xfId="7" applyNumberFormat="1" applyFont="1" applyFill="1" applyBorder="1" applyAlignment="1" applyProtection="1">
      <alignment horizontal="center" vertical="center" wrapText="1"/>
    </xf>
    <xf numFmtId="49" fontId="2" fillId="0" borderId="4" xfId="7" applyNumberFormat="1" applyFont="1" applyFill="1" applyBorder="1" applyAlignment="1" applyProtection="1">
      <alignment horizontal="center" vertical="center" wrapText="1"/>
    </xf>
    <xf numFmtId="0" fontId="2" fillId="0" borderId="5" xfId="7" applyNumberFormat="1" applyFont="1" applyFill="1" applyBorder="1" applyAlignment="1" applyProtection="1">
      <alignment horizontal="left" vertical="center" wrapText="1" indent="1"/>
    </xf>
    <xf numFmtId="49" fontId="2" fillId="0" borderId="17" xfId="0" applyNumberFormat="1" applyFont="1" applyBorder="1" applyProtection="1">
      <protection locked="0"/>
    </xf>
    <xf numFmtId="49" fontId="2" fillId="0" borderId="18" xfId="0" applyNumberFormat="1" applyFont="1" applyBorder="1"/>
    <xf numFmtId="0" fontId="2" fillId="0" borderId="11" xfId="0" applyFont="1" applyBorder="1"/>
    <xf numFmtId="49" fontId="2" fillId="0" borderId="15" xfId="7" applyNumberFormat="1" applyFont="1" applyFill="1" applyBorder="1" applyAlignment="1" applyProtection="1">
      <alignment horizontal="center" vertical="center" wrapText="1"/>
      <protection locked="0"/>
    </xf>
    <xf numFmtId="49" fontId="2" fillId="0" borderId="9" xfId="7" applyNumberFormat="1" applyFont="1" applyFill="1" applyBorder="1" applyAlignment="1" applyProtection="1">
      <alignment horizontal="center" vertical="center" wrapText="1"/>
    </xf>
    <xf numFmtId="0" fontId="2" fillId="0" borderId="6" xfId="0" applyFont="1" applyBorder="1"/>
    <xf numFmtId="2" fontId="2" fillId="0" borderId="5" xfId="7" applyNumberFormat="1" applyFont="1" applyFill="1" applyBorder="1" applyAlignment="1" applyProtection="1">
      <alignment horizontal="center" vertical="center" wrapText="1"/>
      <protection locked="0"/>
    </xf>
    <xf numFmtId="0" fontId="2" fillId="0" borderId="8" xfId="0" applyFont="1" applyBorder="1"/>
    <xf numFmtId="0" fontId="2" fillId="0" borderId="5" xfId="7" applyNumberFormat="1" applyFont="1" applyFill="1" applyBorder="1" applyAlignment="1" applyProtection="1">
      <alignment vertical="center" wrapText="1"/>
    </xf>
    <xf numFmtId="49" fontId="2" fillId="0" borderId="36" xfId="7" applyNumberFormat="1" applyFont="1" applyFill="1" applyBorder="1" applyAlignment="1" applyProtection="1">
      <alignment horizontal="center" vertical="center" wrapText="1"/>
    </xf>
    <xf numFmtId="49" fontId="2" fillId="0" borderId="13" xfId="7" applyNumberFormat="1" applyFont="1" applyFill="1" applyBorder="1" applyAlignment="1" applyProtection="1">
      <alignment horizontal="center" vertical="center" wrapText="1"/>
    </xf>
    <xf numFmtId="0" fontId="3" fillId="0" borderId="10" xfId="7" applyNumberFormat="1" applyFont="1" applyFill="1" applyBorder="1" applyAlignment="1" applyProtection="1">
      <alignment vertical="center" wrapText="1"/>
    </xf>
    <xf numFmtId="49" fontId="2" fillId="0" borderId="15" xfId="7" applyNumberFormat="1" applyFont="1" applyFill="1" applyBorder="1" applyAlignment="1" applyProtection="1">
      <alignment horizontal="center" vertical="center" wrapText="1"/>
    </xf>
    <xf numFmtId="164" fontId="13" fillId="0" borderId="16" xfId="0" applyNumberFormat="1" applyFont="1" applyFill="1" applyBorder="1" applyAlignment="1">
      <alignment wrapText="1"/>
    </xf>
    <xf numFmtId="164" fontId="15" fillId="0" borderId="21" xfId="1" applyNumberFormat="1" applyFont="1" applyFill="1" applyBorder="1" applyAlignment="1">
      <alignment wrapText="1"/>
    </xf>
    <xf numFmtId="0" fontId="3" fillId="0" borderId="19" xfId="0" applyFont="1" applyBorder="1" applyAlignment="1">
      <alignment horizontal="center"/>
    </xf>
    <xf numFmtId="49" fontId="2" fillId="0" borderId="0" xfId="1" applyNumberFormat="1" applyFont="1"/>
    <xf numFmtId="0" fontId="2" fillId="0" borderId="0" xfId="1" applyFont="1"/>
    <xf numFmtId="0" fontId="2" fillId="0" borderId="0" xfId="1" applyFont="1" applyBorder="1"/>
    <xf numFmtId="0" fontId="2" fillId="0" borderId="37" xfId="7" applyNumberFormat="1" applyFont="1" applyFill="1" applyBorder="1" applyAlignment="1" applyProtection="1">
      <alignment vertical="center" wrapText="1"/>
    </xf>
    <xf numFmtId="2" fontId="3" fillId="0" borderId="37" xfId="7" applyNumberFormat="1" applyFont="1" applyFill="1" applyBorder="1" applyAlignment="1" applyProtection="1">
      <alignment vertical="center" wrapText="1"/>
    </xf>
    <xf numFmtId="49" fontId="2" fillId="0" borderId="37" xfId="7" applyNumberFormat="1" applyFont="1" applyFill="1" applyBorder="1" applyAlignment="1" applyProtection="1">
      <alignment horizontal="center" vertical="center" wrapText="1"/>
    </xf>
    <xf numFmtId="0" fontId="3" fillId="0" borderId="38" xfId="7" applyNumberFormat="1" applyFont="1" applyFill="1" applyBorder="1" applyAlignment="1" applyProtection="1">
      <alignment vertical="center" wrapText="1"/>
    </xf>
    <xf numFmtId="0" fontId="3" fillId="0" borderId="39" xfId="7" applyNumberFormat="1" applyFont="1" applyFill="1" applyBorder="1" applyAlignment="1" applyProtection="1">
      <alignment vertical="center" wrapText="1"/>
    </xf>
    <xf numFmtId="2" fontId="2" fillId="0" borderId="39" xfId="7" applyNumberFormat="1" applyFont="1" applyFill="1" applyBorder="1" applyAlignment="1" applyProtection="1">
      <alignment vertical="center" wrapText="1"/>
    </xf>
    <xf numFmtId="49" fontId="2" fillId="0" borderId="39" xfId="7" applyNumberFormat="1" applyFont="1" applyFill="1" applyBorder="1" applyAlignment="1" applyProtection="1">
      <alignment horizontal="center" vertical="center" wrapText="1"/>
    </xf>
    <xf numFmtId="0" fontId="2" fillId="0" borderId="39" xfId="7" applyNumberFormat="1" applyFont="1" applyFill="1" applyBorder="1" applyAlignment="1" applyProtection="1">
      <alignment horizontal="left" vertical="center" wrapText="1"/>
    </xf>
    <xf numFmtId="0" fontId="3" fillId="0" borderId="28" xfId="7" applyNumberFormat="1" applyFont="1" applyFill="1" applyBorder="1" applyAlignment="1" applyProtection="1">
      <alignment vertical="center" wrapText="1"/>
    </xf>
    <xf numFmtId="2" fontId="2" fillId="0" borderId="28" xfId="7" applyNumberFormat="1" applyFont="1" applyFill="1" applyBorder="1" applyAlignment="1" applyProtection="1">
      <alignment vertical="center" wrapText="1"/>
    </xf>
    <xf numFmtId="49" fontId="2" fillId="0" borderId="28" xfId="7" applyNumberFormat="1" applyFont="1" applyFill="1" applyBorder="1" applyAlignment="1" applyProtection="1">
      <alignment horizontal="center" vertical="center" wrapText="1"/>
    </xf>
    <xf numFmtId="0" fontId="2" fillId="0" borderId="28" xfId="7" applyNumberFormat="1" applyFont="1" applyFill="1" applyBorder="1" applyAlignment="1" applyProtection="1">
      <alignment horizontal="left" vertical="center" wrapText="1"/>
    </xf>
    <xf numFmtId="49" fontId="14" fillId="0" borderId="28" xfId="7" applyNumberFormat="1" applyFont="1" applyFill="1" applyBorder="1" applyAlignment="1" applyProtection="1">
      <alignment horizontal="center" vertical="center" wrapText="1"/>
    </xf>
    <xf numFmtId="0" fontId="3" fillId="0" borderId="40" xfId="7" applyNumberFormat="1" applyFont="1" applyFill="1" applyBorder="1" applyAlignment="1" applyProtection="1">
      <alignment vertical="center" wrapText="1"/>
    </xf>
    <xf numFmtId="2" fontId="3" fillId="0" borderId="40" xfId="7" applyNumberFormat="1" applyFont="1" applyFill="1" applyBorder="1" applyAlignment="1" applyProtection="1">
      <alignment vertical="center" wrapText="1"/>
    </xf>
    <xf numFmtId="49" fontId="2" fillId="0" borderId="40" xfId="7" applyNumberFormat="1" applyFont="1" applyFill="1" applyBorder="1" applyAlignment="1" applyProtection="1">
      <alignment horizontal="center" vertical="center" wrapText="1"/>
    </xf>
    <xf numFmtId="0" fontId="2" fillId="0" borderId="39" xfId="7" applyNumberFormat="1" applyFont="1" applyFill="1" applyBorder="1" applyAlignment="1" applyProtection="1">
      <alignment vertical="center" wrapText="1"/>
    </xf>
    <xf numFmtId="0" fontId="2" fillId="0" borderId="28" xfId="7" applyNumberFormat="1" applyFont="1" applyFill="1" applyBorder="1" applyAlignment="1" applyProtection="1">
      <alignment vertical="center" wrapText="1"/>
    </xf>
    <xf numFmtId="0" fontId="2" fillId="0" borderId="40" xfId="7" applyNumberFormat="1" applyFont="1" applyFill="1" applyBorder="1" applyAlignment="1" applyProtection="1">
      <alignment vertical="center" wrapText="1"/>
    </xf>
    <xf numFmtId="0" fontId="3" fillId="0" borderId="40" xfId="7" applyNumberFormat="1" applyFont="1" applyFill="1" applyBorder="1" applyAlignment="1" applyProtection="1">
      <alignment horizontal="left" vertical="center" wrapText="1"/>
    </xf>
    <xf numFmtId="49" fontId="14" fillId="0" borderId="39" xfId="7" applyNumberFormat="1" applyFont="1" applyFill="1" applyBorder="1" applyAlignment="1" applyProtection="1">
      <alignment horizontal="center" vertical="center" wrapText="1"/>
    </xf>
    <xf numFmtId="2" fontId="3" fillId="0" borderId="39" xfId="7" applyNumberFormat="1" applyFont="1" applyFill="1" applyBorder="1" applyAlignment="1" applyProtection="1">
      <alignment vertical="center" wrapText="1"/>
    </xf>
    <xf numFmtId="0" fontId="3" fillId="0" borderId="39" xfId="7" applyNumberFormat="1" applyFont="1" applyFill="1" applyBorder="1" applyAlignment="1" applyProtection="1">
      <alignment horizontal="left" vertical="center" wrapText="1"/>
    </xf>
    <xf numFmtId="0" fontId="2" fillId="0" borderId="28" xfId="1" applyFont="1" applyFill="1" applyBorder="1" applyAlignment="1">
      <alignment vertical="center" wrapText="1"/>
    </xf>
    <xf numFmtId="49" fontId="2" fillId="0" borderId="41" xfId="7" applyNumberFormat="1" applyFont="1" applyFill="1" applyBorder="1" applyAlignment="1" applyProtection="1">
      <alignment horizontal="center" vertical="center" wrapText="1"/>
    </xf>
    <xf numFmtId="49" fontId="2" fillId="0" borderId="42" xfId="7" applyNumberFormat="1" applyFont="1" applyFill="1" applyBorder="1" applyAlignment="1" applyProtection="1">
      <alignment horizontal="center" vertical="center" wrapText="1"/>
    </xf>
    <xf numFmtId="0" fontId="2" fillId="0" borderId="28" xfId="7" applyNumberFormat="1" applyFont="1" applyFill="1" applyBorder="1" applyAlignment="1" applyProtection="1">
      <alignment horizontal="center" vertical="center" wrapText="1"/>
    </xf>
    <xf numFmtId="0" fontId="5" fillId="0" borderId="0" xfId="1" applyFont="1" applyAlignment="1">
      <alignment horizontal="center" vertical="center" wrapText="1"/>
    </xf>
    <xf numFmtId="0" fontId="2" fillId="0" borderId="0" xfId="1" applyFont="1" applyAlignment="1">
      <alignment vertical="top" wrapText="1"/>
    </xf>
    <xf numFmtId="0" fontId="5" fillId="0" borderId="0" xfId="1" applyFont="1" applyAlignment="1">
      <alignment horizontal="center" wrapText="1"/>
    </xf>
    <xf numFmtId="0" fontId="6" fillId="0" borderId="0" xfId="1" applyFont="1" applyAlignment="1">
      <alignment horizontal="right"/>
    </xf>
    <xf numFmtId="49" fontId="2" fillId="0" borderId="17" xfId="0" applyNumberFormat="1" applyFont="1" applyBorder="1"/>
    <xf numFmtId="4" fontId="2" fillId="0" borderId="5" xfId="7" applyNumberFormat="1" applyFont="1" applyFill="1" applyBorder="1" applyAlignment="1" applyProtection="1">
      <alignment horizontal="center" vertical="center" wrapText="1"/>
    </xf>
    <xf numFmtId="4" fontId="2" fillId="0" borderId="36" xfId="7" applyNumberFormat="1" applyFont="1" applyFill="1" applyBorder="1" applyAlignment="1" applyProtection="1">
      <alignment horizontal="center" vertical="center" wrapText="1"/>
    </xf>
    <xf numFmtId="0" fontId="2" fillId="0" borderId="0" xfId="7" applyNumberFormat="1" applyFont="1" applyFill="1" applyBorder="1" applyAlignment="1" applyProtection="1">
      <alignment horizontal="left" vertical="center" wrapText="1" indent="1"/>
    </xf>
    <xf numFmtId="0" fontId="3" fillId="0" borderId="6" xfId="7" applyNumberFormat="1" applyFont="1" applyFill="1" applyBorder="1" applyAlignment="1" applyProtection="1">
      <alignment vertical="center" wrapText="1"/>
    </xf>
    <xf numFmtId="0" fontId="2" fillId="0" borderId="6" xfId="7" applyNumberFormat="1" applyFont="1" applyFill="1" applyBorder="1" applyAlignment="1" applyProtection="1">
      <alignment horizontal="left" vertical="center" wrapText="1"/>
    </xf>
    <xf numFmtId="4" fontId="4" fillId="2" borderId="1" xfId="0" applyNumberFormat="1" applyFont="1" applyFill="1" applyBorder="1" applyAlignment="1">
      <alignment horizontal="center"/>
    </xf>
    <xf numFmtId="164" fontId="15" fillId="0" borderId="45" xfId="1" applyNumberFormat="1" applyFont="1" applyFill="1" applyBorder="1" applyAlignment="1">
      <alignment wrapText="1"/>
    </xf>
    <xf numFmtId="0" fontId="6" fillId="0" borderId="22" xfId="1" applyNumberFormat="1" applyFont="1" applyFill="1" applyBorder="1" applyAlignment="1">
      <alignment wrapText="1"/>
    </xf>
    <xf numFmtId="4" fontId="2" fillId="0" borderId="1" xfId="0" applyNumberFormat="1" applyFont="1" applyBorder="1" applyAlignment="1">
      <alignment horizontal="center"/>
    </xf>
    <xf numFmtId="164" fontId="6" fillId="0" borderId="21" xfId="1" applyNumberFormat="1" applyFont="1" applyFill="1" applyBorder="1" applyAlignment="1">
      <alignment wrapText="1"/>
    </xf>
    <xf numFmtId="164" fontId="6" fillId="0" borderId="22" xfId="1" applyNumberFormat="1" applyFont="1" applyFill="1" applyBorder="1" applyAlignment="1">
      <alignment wrapText="1"/>
    </xf>
    <xf numFmtId="0" fontId="2" fillId="0" borderId="23" xfId="7" applyNumberFormat="1" applyFont="1" applyFill="1" applyBorder="1" applyAlignment="1" applyProtection="1">
      <alignment horizontal="center" vertical="center" wrapText="1"/>
    </xf>
    <xf numFmtId="0" fontId="2" fillId="0" borderId="2" xfId="7" applyNumberFormat="1" applyFont="1" applyFill="1" applyBorder="1" applyAlignment="1" applyProtection="1">
      <alignment horizontal="center" vertical="center" wrapText="1"/>
    </xf>
    <xf numFmtId="49" fontId="2" fillId="0" borderId="17" xfId="7" applyNumberFormat="1" applyFont="1" applyFill="1" applyBorder="1" applyAlignment="1" applyProtection="1">
      <alignment horizontal="center" vertical="center" wrapText="1"/>
    </xf>
    <xf numFmtId="49" fontId="2" fillId="0" borderId="24" xfId="7" applyNumberFormat="1" applyFont="1" applyFill="1" applyBorder="1" applyAlignment="1" applyProtection="1">
      <alignment horizontal="center" vertical="center" wrapText="1"/>
    </xf>
    <xf numFmtId="0" fontId="3" fillId="0" borderId="2" xfId="7" applyNumberFormat="1" applyFont="1" applyFill="1" applyBorder="1" applyAlignment="1" applyProtection="1">
      <alignment horizontal="left" vertical="center" wrapText="1"/>
    </xf>
    <xf numFmtId="0" fontId="3" fillId="0" borderId="32" xfId="7" applyNumberFormat="1" applyFont="1" applyFill="1" applyBorder="1" applyAlignment="1" applyProtection="1">
      <alignment horizontal="left" vertical="center" wrapText="1"/>
    </xf>
    <xf numFmtId="0" fontId="2" fillId="0" borderId="0" xfId="7" applyNumberFormat="1" applyFont="1" applyFill="1" applyBorder="1" applyAlignment="1" applyProtection="1">
      <alignment horizontal="left" vertical="center" wrapText="1"/>
    </xf>
    <xf numFmtId="0" fontId="5" fillId="0" borderId="0" xfId="0" applyFont="1" applyAlignment="1">
      <alignment horizontal="center" wrapText="1"/>
    </xf>
    <xf numFmtId="49" fontId="2" fillId="0" borderId="2" xfId="7" applyNumberFormat="1" applyFont="1" applyFill="1" applyBorder="1" applyAlignment="1" applyProtection="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4" fillId="2" borderId="26" xfId="0" applyFont="1" applyFill="1" applyBorder="1" applyAlignment="1">
      <alignment horizontal="center"/>
    </xf>
    <xf numFmtId="0" fontId="4" fillId="2" borderId="0" xfId="0" applyFont="1" applyFill="1" applyBorder="1" applyAlignment="1">
      <alignment horizontal="center"/>
    </xf>
    <xf numFmtId="0" fontId="2" fillId="0" borderId="0" xfId="0" applyFont="1" applyAlignment="1">
      <alignment horizontal="center" vertical="top" wrapText="1"/>
    </xf>
    <xf numFmtId="0" fontId="3" fillId="0" borderId="1" xfId="0" applyFont="1" applyBorder="1" applyAlignment="1">
      <alignment horizontal="left" vertical="center" wrapText="1" indent="1"/>
    </xf>
    <xf numFmtId="0" fontId="2" fillId="0" borderId="46" xfId="0" applyFont="1" applyBorder="1" applyAlignment="1">
      <alignment horizontal="left"/>
    </xf>
    <xf numFmtId="0" fontId="2" fillId="0" borderId="0" xfId="0" applyFont="1" applyBorder="1" applyAlignment="1">
      <alignment vertical="center" wrapText="1"/>
    </xf>
    <xf numFmtId="0" fontId="2" fillId="0" borderId="4" xfId="0" applyFont="1" applyBorder="1" applyAlignment="1">
      <alignment vertical="center" wrapText="1"/>
    </xf>
    <xf numFmtId="0" fontId="3" fillId="0" borderId="4" xfId="0" applyFont="1" applyBorder="1" applyAlignment="1">
      <alignment vertical="center" wrapText="1"/>
    </xf>
    <xf numFmtId="0" fontId="3" fillId="0" borderId="4" xfId="0" applyFont="1" applyBorder="1" applyAlignment="1"/>
    <xf numFmtId="0" fontId="2" fillId="0" borderId="5" xfId="0" applyFont="1" applyBorder="1"/>
    <xf numFmtId="0" fontId="4" fillId="2" borderId="24" xfId="0" applyFont="1" applyFill="1" applyBorder="1" applyAlignment="1">
      <alignment horizontal="center"/>
    </xf>
    <xf numFmtId="0" fontId="4" fillId="2" borderId="46" xfId="0" applyFont="1" applyFill="1" applyBorder="1" applyAlignment="1">
      <alignment horizontal="center"/>
    </xf>
    <xf numFmtId="0" fontId="4" fillId="2" borderId="33" xfId="0" applyFont="1" applyFill="1" applyBorder="1" applyAlignment="1">
      <alignment horizontal="center"/>
    </xf>
    <xf numFmtId="0" fontId="4" fillId="2" borderId="31" xfId="0" applyFont="1" applyFill="1" applyBorder="1" applyAlignment="1">
      <alignment horizontal="center"/>
    </xf>
    <xf numFmtId="0" fontId="2" fillId="0" borderId="36" xfId="0" applyFont="1" applyBorder="1"/>
    <xf numFmtId="0" fontId="2" fillId="0" borderId="47" xfId="0" applyFont="1" applyBorder="1" applyAlignment="1">
      <alignment horizontal="center"/>
    </xf>
    <xf numFmtId="0" fontId="2" fillId="0" borderId="47" xfId="0" applyFont="1" applyBorder="1" applyAlignment="1">
      <alignment horizontal="center" vertical="center" wrapText="1"/>
    </xf>
    <xf numFmtId="0" fontId="3" fillId="0" borderId="47" xfId="0" applyFont="1" applyBorder="1" applyAlignment="1">
      <alignment horizontal="center" vertical="center" wrapText="1"/>
    </xf>
    <xf numFmtId="0" fontId="13" fillId="0" borderId="16" xfId="0" applyNumberFormat="1" applyFont="1" applyFill="1" applyBorder="1" applyAlignment="1">
      <alignment wrapText="1"/>
    </xf>
    <xf numFmtId="0" fontId="2" fillId="0" borderId="48" xfId="0" applyFont="1" applyBorder="1"/>
    <xf numFmtId="0" fontId="2" fillId="0" borderId="0" xfId="0" applyFont="1" applyAlignment="1">
      <alignment horizontal="left" wrapText="1"/>
    </xf>
    <xf numFmtId="0" fontId="2" fillId="0" borderId="0" xfId="0" applyFont="1" applyAlignment="1">
      <alignment horizontal="center" vertical="top" wrapText="1"/>
    </xf>
    <xf numFmtId="0" fontId="6" fillId="0" borderId="1" xfId="7" applyNumberFormat="1" applyFont="1" applyFill="1" applyBorder="1" applyAlignment="1" applyProtection="1">
      <alignment horizontal="center" vertical="center" wrapText="1"/>
    </xf>
    <xf numFmtId="0" fontId="6" fillId="0" borderId="32" xfId="7" applyNumberFormat="1" applyFont="1" applyFill="1" applyBorder="1" applyAlignment="1" applyProtection="1">
      <alignment horizontal="center" vertical="center" wrapText="1"/>
    </xf>
    <xf numFmtId="0" fontId="3" fillId="0" borderId="2" xfId="7" applyNumberFormat="1" applyFont="1" applyFill="1" applyBorder="1" applyAlignment="1" applyProtection="1">
      <alignment horizontal="left" vertical="center" wrapText="1"/>
    </xf>
    <xf numFmtId="0" fontId="3" fillId="0" borderId="32" xfId="7" applyNumberFormat="1" applyFont="1" applyFill="1" applyBorder="1" applyAlignment="1" applyProtection="1">
      <alignment horizontal="left" vertical="center" wrapText="1"/>
    </xf>
    <xf numFmtId="0" fontId="2" fillId="0" borderId="0" xfId="7" applyNumberFormat="1" applyFont="1" applyFill="1" applyBorder="1" applyAlignment="1" applyProtection="1">
      <alignment horizontal="left" vertical="center" wrapText="1"/>
    </xf>
    <xf numFmtId="0" fontId="5" fillId="0" borderId="0" xfId="0" applyFont="1" applyAlignment="1">
      <alignment horizontal="center" wrapText="1"/>
    </xf>
    <xf numFmtId="0" fontId="5" fillId="0" borderId="0" xfId="0" applyFont="1" applyAlignment="1">
      <alignment horizontal="center" vertical="center" wrapText="1"/>
    </xf>
    <xf numFmtId="0" fontId="2" fillId="0" borderId="23" xfId="7" applyNumberFormat="1" applyFont="1" applyFill="1" applyBorder="1" applyAlignment="1" applyProtection="1">
      <alignment horizontal="center" vertical="center" wrapText="1"/>
    </xf>
    <xf numFmtId="0" fontId="2" fillId="0" borderId="2" xfId="7" applyNumberFormat="1" applyFont="1" applyFill="1" applyBorder="1" applyAlignment="1" applyProtection="1">
      <alignment horizontal="center" vertical="center" wrapText="1"/>
    </xf>
    <xf numFmtId="49" fontId="2" fillId="0" borderId="17" xfId="7" applyNumberFormat="1" applyFont="1" applyFill="1" applyBorder="1" applyAlignment="1" applyProtection="1">
      <alignment horizontal="center" vertical="center" wrapText="1"/>
    </xf>
    <xf numFmtId="49" fontId="2" fillId="0" borderId="24" xfId="7" applyNumberFormat="1" applyFont="1" applyFill="1" applyBorder="1" applyAlignment="1" applyProtection="1">
      <alignment horizontal="center" vertical="center" wrapText="1"/>
    </xf>
    <xf numFmtId="0" fontId="2" fillId="0" borderId="11" xfId="7" applyNumberFormat="1" applyFont="1" applyFill="1" applyBorder="1" applyAlignment="1" applyProtection="1">
      <alignment horizontal="center" vertical="center" wrapText="1"/>
    </xf>
    <xf numFmtId="0" fontId="2" fillId="0" borderId="33" xfId="7" applyNumberFormat="1" applyFont="1" applyFill="1" applyBorder="1" applyAlignment="1" applyProtection="1">
      <alignment horizontal="center" vertical="center" wrapText="1"/>
    </xf>
    <xf numFmtId="49" fontId="2" fillId="0" borderId="23"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4" fillId="2" borderId="11"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0" xfId="0" applyFont="1" applyFill="1" applyBorder="1" applyAlignment="1">
      <alignment horizontal="center"/>
    </xf>
    <xf numFmtId="0" fontId="4" fillId="2" borderId="27" xfId="0" applyFont="1" applyFill="1" applyBorder="1" applyAlignment="1">
      <alignment horizontal="center"/>
    </xf>
    <xf numFmtId="0" fontId="4" fillId="2" borderId="13" xfId="0" applyFont="1" applyFill="1" applyBorder="1" applyAlignment="1">
      <alignment horizontal="center"/>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Fill="1" applyAlignment="1">
      <alignment horizontal="left" wrapText="1"/>
    </xf>
    <xf numFmtId="0" fontId="5" fillId="0" borderId="0" xfId="0" applyFont="1" applyFill="1" applyAlignment="1">
      <alignment horizontal="center" wrapText="1"/>
    </xf>
    <xf numFmtId="0" fontId="2" fillId="0" borderId="0" xfId="0" applyFont="1" applyFill="1" applyAlignment="1">
      <alignment horizontal="center" vertical="top" wrapText="1"/>
    </xf>
    <xf numFmtId="0" fontId="5" fillId="0" borderId="0" xfId="0" applyFont="1" applyFill="1" applyAlignment="1">
      <alignment horizontal="center" vertical="center" wrapText="1"/>
    </xf>
    <xf numFmtId="0" fontId="5" fillId="0" borderId="0" xfId="1" applyFont="1" applyFill="1" applyAlignment="1">
      <alignment horizontal="center" wrapText="1"/>
    </xf>
    <xf numFmtId="0" fontId="5" fillId="0" borderId="0" xfId="1" applyFont="1" applyAlignment="1">
      <alignment horizontal="center" vertical="center" wrapText="1"/>
    </xf>
    <xf numFmtId="0" fontId="2" fillId="0" borderId="43" xfId="7" applyNumberFormat="1" applyFont="1" applyFill="1" applyBorder="1" applyAlignment="1" applyProtection="1">
      <alignment horizontal="center" vertical="center" wrapText="1"/>
    </xf>
    <xf numFmtId="49" fontId="2" fillId="0" borderId="44" xfId="7" applyNumberFormat="1" applyFont="1" applyFill="1" applyBorder="1" applyAlignment="1" applyProtection="1">
      <alignment horizontal="center" vertical="center" wrapText="1"/>
    </xf>
    <xf numFmtId="0" fontId="2" fillId="0" borderId="21" xfId="7" applyNumberFormat="1" applyFont="1" applyFill="1" applyBorder="1" applyAlignment="1" applyProtection="1">
      <alignment horizontal="center" vertical="center" wrapText="1"/>
    </xf>
    <xf numFmtId="0" fontId="2" fillId="0" borderId="0" xfId="1" applyFont="1" applyAlignment="1">
      <alignment horizontal="center" vertical="top" wrapText="1"/>
    </xf>
    <xf numFmtId="0" fontId="6" fillId="0" borderId="28" xfId="7" applyNumberFormat="1" applyFont="1" applyFill="1" applyBorder="1" applyAlignment="1" applyProtection="1">
      <alignment horizontal="center" vertical="center" wrapText="1"/>
    </xf>
    <xf numFmtId="0" fontId="2" fillId="0" borderId="0" xfId="1" applyFont="1" applyAlignment="1">
      <alignment horizontal="left" wrapText="1"/>
    </xf>
    <xf numFmtId="0" fontId="5" fillId="0" borderId="0" xfId="0" applyNumberFormat="1" applyFont="1" applyAlignment="1">
      <alignment horizontal="center" wrapText="1"/>
    </xf>
    <xf numFmtId="0" fontId="2" fillId="0" borderId="23" xfId="3" applyNumberFormat="1" applyFont="1" applyFill="1" applyBorder="1" applyAlignment="1" applyProtection="1">
      <alignment horizontal="center" vertical="center" wrapText="1"/>
    </xf>
    <xf numFmtId="0" fontId="2" fillId="0" borderId="2" xfId="3" applyNumberFormat="1" applyFont="1" applyFill="1" applyBorder="1" applyAlignment="1" applyProtection="1">
      <alignment horizontal="center" vertical="center" wrapText="1"/>
    </xf>
    <xf numFmtId="0" fontId="2" fillId="0" borderId="0" xfId="3" applyNumberFormat="1" applyFont="1" applyFill="1" applyBorder="1" applyAlignment="1" applyProtection="1">
      <alignment horizontal="left" vertical="center" wrapText="1"/>
    </xf>
    <xf numFmtId="0" fontId="5" fillId="0" borderId="0" xfId="0" applyNumberFormat="1" applyFont="1" applyAlignment="1">
      <alignment horizontal="center" vertical="center" wrapText="1"/>
    </xf>
    <xf numFmtId="0" fontId="2" fillId="0" borderId="0" xfId="0" applyNumberFormat="1" applyFont="1" applyAlignment="1">
      <alignment horizontal="left" vertical="top" wrapText="1"/>
    </xf>
    <xf numFmtId="0" fontId="5" fillId="5" borderId="0" xfId="0" applyFont="1" applyFill="1" applyAlignment="1">
      <alignment horizontal="center" wrapText="1"/>
    </xf>
    <xf numFmtId="49" fontId="2" fillId="0" borderId="17" xfId="3" applyNumberFormat="1" applyFont="1" applyFill="1" applyBorder="1" applyAlignment="1" applyProtection="1">
      <alignment horizontal="center" vertical="center" wrapText="1"/>
    </xf>
    <xf numFmtId="49" fontId="2" fillId="0" borderId="24" xfId="3" applyNumberFormat="1" applyFont="1" applyFill="1" applyBorder="1" applyAlignment="1" applyProtection="1">
      <alignment horizontal="center" vertical="center" wrapText="1"/>
    </xf>
  </cellXfs>
  <cellStyles count="8">
    <cellStyle name="Excel Built-in Normal" xfId="1"/>
    <cellStyle name="Excel Built-in Normal 2" xfId="5"/>
    <cellStyle name="Excel Built-in Normal 4" xfId="6"/>
    <cellStyle name="Значение_GRO.2008" xfId="4"/>
    <cellStyle name="Обычный" xfId="0" builtinId="0"/>
    <cellStyle name="Обычный_ФАКТ" xfId="2"/>
    <cellStyle name="Обычный_ФАКТ 2" xfId="3"/>
    <cellStyle name="Обычный_ФАКТ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O44"/>
  <sheetViews>
    <sheetView view="pageBreakPreview" zoomScale="90" zoomScaleNormal="100" zoomScaleSheetLayoutView="90" workbookViewId="0">
      <selection activeCell="AA20" sqref="AA20"/>
    </sheetView>
  </sheetViews>
  <sheetFormatPr defaultColWidth="16.28515625" defaultRowHeight="12.75" x14ac:dyDescent="0.2"/>
  <cols>
    <col min="1" max="1" width="56.85546875" style="1" customWidth="1"/>
    <col min="2" max="2" width="9.140625" style="1" customWidth="1"/>
    <col min="3" max="3" width="41.42578125" style="16" customWidth="1"/>
    <col min="4" max="4" width="22.28515625" style="16" customWidth="1"/>
    <col min="5" max="5" width="19.85546875" style="119" customWidth="1"/>
    <col min="6" max="6" width="17.7109375" style="119" customWidth="1"/>
    <col min="7" max="251" width="7.7109375" style="119" customWidth="1"/>
    <col min="252" max="252" width="71" style="119" customWidth="1"/>
    <col min="253" max="253" width="6.28515625" style="119" customWidth="1"/>
    <col min="254" max="254" width="18" style="119" customWidth="1"/>
    <col min="255" max="16384" width="16.28515625" style="119"/>
  </cols>
  <sheetData>
    <row r="1" spans="1:15" ht="15.75" x14ac:dyDescent="0.25">
      <c r="F1" s="15" t="s">
        <v>154</v>
      </c>
    </row>
    <row r="2" spans="1:15" ht="15.75" x14ac:dyDescent="0.25">
      <c r="F2" s="15" t="s">
        <v>0</v>
      </c>
    </row>
    <row r="3" spans="1:15" ht="15.75" x14ac:dyDescent="0.25">
      <c r="F3" s="15" t="s">
        <v>75</v>
      </c>
    </row>
    <row r="4" spans="1:15" ht="27" customHeight="1" x14ac:dyDescent="0.25">
      <c r="F4" s="15"/>
    </row>
    <row r="5" spans="1:15" ht="20.25" customHeight="1" x14ac:dyDescent="0.25">
      <c r="A5" s="271" t="s">
        <v>152</v>
      </c>
      <c r="B5" s="271"/>
      <c r="C5" s="271"/>
      <c r="D5" s="271"/>
      <c r="E5" s="271"/>
      <c r="F5" s="271"/>
      <c r="I5" s="147"/>
    </row>
    <row r="6" spans="1:15" ht="15" customHeight="1" x14ac:dyDescent="0.25">
      <c r="A6" s="238"/>
      <c r="B6" s="238"/>
      <c r="C6" s="265" t="s">
        <v>151</v>
      </c>
      <c r="D6" s="265"/>
      <c r="E6" s="265"/>
      <c r="F6" s="35"/>
    </row>
    <row r="7" spans="1:15" ht="15.75" x14ac:dyDescent="0.2">
      <c r="A7" s="272" t="s">
        <v>150</v>
      </c>
      <c r="B7" s="272"/>
      <c r="C7" s="272"/>
      <c r="D7" s="272"/>
      <c r="E7" s="272"/>
      <c r="F7" s="272"/>
    </row>
    <row r="8" spans="1:15" ht="15.75" x14ac:dyDescent="0.2">
      <c r="A8" s="240"/>
      <c r="B8" s="240"/>
      <c r="C8" s="240"/>
      <c r="D8" s="240"/>
      <c r="E8" s="240"/>
      <c r="F8" s="240"/>
    </row>
    <row r="9" spans="1:15" ht="12.75" customHeight="1" x14ac:dyDescent="0.2">
      <c r="A9" s="273" t="s">
        <v>149</v>
      </c>
      <c r="B9" s="275" t="s">
        <v>2</v>
      </c>
      <c r="C9" s="275" t="s">
        <v>148</v>
      </c>
      <c r="D9" s="273" t="s">
        <v>147</v>
      </c>
      <c r="E9" s="277" t="s">
        <v>146</v>
      </c>
      <c r="F9" s="273" t="s">
        <v>145</v>
      </c>
      <c r="O9" s="147"/>
    </row>
    <row r="10" spans="1:15" s="147" customFormat="1" ht="94.5" customHeight="1" x14ac:dyDescent="0.2">
      <c r="A10" s="274"/>
      <c r="B10" s="276"/>
      <c r="C10" s="276"/>
      <c r="D10" s="274"/>
      <c r="E10" s="278"/>
      <c r="F10" s="274"/>
    </row>
    <row r="11" spans="1:15" s="147" customFormat="1" x14ac:dyDescent="0.2">
      <c r="A11" s="152">
        <v>1</v>
      </c>
      <c r="B11" s="151" t="s">
        <v>18</v>
      </c>
      <c r="C11" s="150" t="s">
        <v>3</v>
      </c>
      <c r="D11" s="140" t="s">
        <v>4</v>
      </c>
      <c r="E11" s="140" t="s">
        <v>5</v>
      </c>
      <c r="F11" s="140" t="s">
        <v>6</v>
      </c>
    </row>
    <row r="12" spans="1:15" s="147" customFormat="1" ht="44.25" customHeight="1" x14ac:dyDescent="0.2">
      <c r="A12" s="59" t="s">
        <v>144</v>
      </c>
      <c r="B12" s="140" t="s">
        <v>20</v>
      </c>
      <c r="C12" s="140"/>
      <c r="D12" s="140"/>
      <c r="E12" s="138"/>
      <c r="F12" s="138"/>
    </row>
    <row r="13" spans="1:15" s="147" customFormat="1" ht="15" customHeight="1" thickBot="1" x14ac:dyDescent="0.25">
      <c r="A13" s="236" t="s">
        <v>143</v>
      </c>
      <c r="B13" s="130" t="s">
        <v>21</v>
      </c>
      <c r="C13" s="266" t="s">
        <v>216</v>
      </c>
      <c r="D13" s="130" t="s">
        <v>125</v>
      </c>
      <c r="E13" s="129">
        <v>170.65</v>
      </c>
      <c r="F13" s="135"/>
    </row>
    <row r="14" spans="1:15" ht="15" customHeight="1" x14ac:dyDescent="0.2">
      <c r="A14" s="235" t="s">
        <v>141</v>
      </c>
      <c r="B14" s="239" t="s">
        <v>22</v>
      </c>
      <c r="C14" s="266"/>
      <c r="D14" s="239" t="s">
        <v>125</v>
      </c>
      <c r="E14" s="132">
        <v>206.87</v>
      </c>
      <c r="F14" s="143"/>
    </row>
    <row r="15" spans="1:15" ht="18" customHeight="1" thickBot="1" x14ac:dyDescent="0.25">
      <c r="A15" s="137" t="s">
        <v>127</v>
      </c>
      <c r="B15" s="130" t="s">
        <v>23</v>
      </c>
      <c r="C15" s="266"/>
      <c r="D15" s="146" t="s">
        <v>125</v>
      </c>
      <c r="E15" s="135"/>
      <c r="F15" s="135"/>
    </row>
    <row r="16" spans="1:15" ht="15" customHeight="1" x14ac:dyDescent="0.2">
      <c r="A16" s="235" t="s">
        <v>140</v>
      </c>
      <c r="B16" s="239" t="s">
        <v>24</v>
      </c>
      <c r="C16" s="266"/>
      <c r="D16" s="239" t="s">
        <v>125</v>
      </c>
      <c r="E16" s="132">
        <v>280.89999999999998</v>
      </c>
      <c r="F16" s="131"/>
    </row>
    <row r="17" spans="1:6" ht="15" customHeight="1" x14ac:dyDescent="0.2">
      <c r="A17" s="141" t="s">
        <v>127</v>
      </c>
      <c r="B17" s="140" t="s">
        <v>25</v>
      </c>
      <c r="C17" s="266"/>
      <c r="D17" s="142" t="s">
        <v>125</v>
      </c>
      <c r="E17" s="144"/>
      <c r="F17" s="144"/>
    </row>
    <row r="18" spans="1:6" ht="15" customHeight="1" thickBot="1" x14ac:dyDescent="0.25">
      <c r="A18" s="137" t="s">
        <v>124</v>
      </c>
      <c r="B18" s="130" t="s">
        <v>26</v>
      </c>
      <c r="C18" s="266"/>
      <c r="D18" s="130" t="s">
        <v>125</v>
      </c>
      <c r="E18" s="136">
        <v>260.89</v>
      </c>
      <c r="F18" s="128"/>
    </row>
    <row r="19" spans="1:6" ht="15" customHeight="1" x14ac:dyDescent="0.2">
      <c r="A19" s="143" t="s">
        <v>139</v>
      </c>
      <c r="B19" s="239" t="s">
        <v>28</v>
      </c>
      <c r="C19" s="266"/>
      <c r="D19" s="239" t="s">
        <v>125</v>
      </c>
      <c r="E19" s="132">
        <v>397.46</v>
      </c>
      <c r="F19" s="131"/>
    </row>
    <row r="20" spans="1:6" ht="15" customHeight="1" x14ac:dyDescent="0.2">
      <c r="A20" s="141" t="s">
        <v>127</v>
      </c>
      <c r="B20" s="140" t="s">
        <v>19</v>
      </c>
      <c r="C20" s="266"/>
      <c r="D20" s="142" t="s">
        <v>125</v>
      </c>
      <c r="E20" s="144"/>
      <c r="F20" s="144"/>
    </row>
    <row r="21" spans="1:6" ht="15" customHeight="1" x14ac:dyDescent="0.2">
      <c r="A21" s="141" t="s">
        <v>124</v>
      </c>
      <c r="B21" s="140" t="s">
        <v>29</v>
      </c>
      <c r="C21" s="266"/>
      <c r="D21" s="140" t="s">
        <v>125</v>
      </c>
      <c r="E21" s="139">
        <v>260.89</v>
      </c>
      <c r="F21" s="144"/>
    </row>
    <row r="22" spans="1:6" ht="15" customHeight="1" thickBot="1" x14ac:dyDescent="0.25">
      <c r="A22" s="137" t="s">
        <v>122</v>
      </c>
      <c r="B22" s="130" t="s">
        <v>40</v>
      </c>
      <c r="C22" s="266"/>
      <c r="D22" s="130" t="s">
        <v>125</v>
      </c>
      <c r="E22" s="136">
        <v>360.89</v>
      </c>
      <c r="F22" s="128"/>
    </row>
    <row r="23" spans="1:6" ht="15" customHeight="1" x14ac:dyDescent="0.2">
      <c r="A23" s="143" t="s">
        <v>138</v>
      </c>
      <c r="B23" s="239" t="s">
        <v>41</v>
      </c>
      <c r="C23" s="266"/>
      <c r="D23" s="239" t="s">
        <v>125</v>
      </c>
      <c r="E23" s="132">
        <v>403.76</v>
      </c>
      <c r="F23" s="131"/>
    </row>
    <row r="24" spans="1:6" ht="15" customHeight="1" x14ac:dyDescent="0.2">
      <c r="A24" s="141" t="s">
        <v>127</v>
      </c>
      <c r="B24" s="140" t="s">
        <v>137</v>
      </c>
      <c r="C24" s="266"/>
      <c r="D24" s="142" t="s">
        <v>125</v>
      </c>
      <c r="E24" s="144"/>
      <c r="F24" s="144"/>
    </row>
    <row r="25" spans="1:6" ht="15" customHeight="1" x14ac:dyDescent="0.2">
      <c r="A25" s="141" t="s">
        <v>124</v>
      </c>
      <c r="B25" s="140" t="s">
        <v>136</v>
      </c>
      <c r="C25" s="266"/>
      <c r="D25" s="140" t="s">
        <v>125</v>
      </c>
      <c r="E25" s="139">
        <v>262.89</v>
      </c>
      <c r="F25" s="144"/>
    </row>
    <row r="26" spans="1:6" ht="15" customHeight="1" thickBot="1" x14ac:dyDescent="0.25">
      <c r="A26" s="137" t="s">
        <v>122</v>
      </c>
      <c r="B26" s="130" t="s">
        <v>135</v>
      </c>
      <c r="C26" s="266"/>
      <c r="D26" s="130" t="s">
        <v>125</v>
      </c>
      <c r="E26" s="136">
        <v>360.89</v>
      </c>
      <c r="F26" s="128"/>
    </row>
    <row r="27" spans="1:6" ht="15" customHeight="1" x14ac:dyDescent="0.2">
      <c r="A27" s="143" t="s">
        <v>134</v>
      </c>
      <c r="B27" s="239" t="s">
        <v>133</v>
      </c>
      <c r="C27" s="266"/>
      <c r="D27" s="239" t="s">
        <v>125</v>
      </c>
      <c r="E27" s="132">
        <v>406.91</v>
      </c>
      <c r="F27" s="131"/>
    </row>
    <row r="28" spans="1:6" ht="15" customHeight="1" x14ac:dyDescent="0.2">
      <c r="A28" s="141" t="s">
        <v>127</v>
      </c>
      <c r="B28" s="140" t="s">
        <v>132</v>
      </c>
      <c r="C28" s="266"/>
      <c r="D28" s="142" t="s">
        <v>125</v>
      </c>
      <c r="E28" s="144"/>
      <c r="F28" s="144"/>
    </row>
    <row r="29" spans="1:6" ht="15" customHeight="1" x14ac:dyDescent="0.2">
      <c r="A29" s="141" t="s">
        <v>124</v>
      </c>
      <c r="B29" s="140" t="s">
        <v>131</v>
      </c>
      <c r="C29" s="266"/>
      <c r="D29" s="140" t="s">
        <v>125</v>
      </c>
      <c r="E29" s="139">
        <v>320.89</v>
      </c>
      <c r="F29" s="144"/>
    </row>
    <row r="30" spans="1:6" ht="15" customHeight="1" thickBot="1" x14ac:dyDescent="0.25">
      <c r="A30" s="137" t="s">
        <v>122</v>
      </c>
      <c r="B30" s="130" t="s">
        <v>130</v>
      </c>
      <c r="C30" s="266"/>
      <c r="D30" s="130" t="s">
        <v>125</v>
      </c>
      <c r="E30" s="136">
        <v>360.89</v>
      </c>
      <c r="F30" s="128"/>
    </row>
    <row r="31" spans="1:6" s="134" customFormat="1" ht="15" customHeight="1" x14ac:dyDescent="0.2">
      <c r="A31" s="143" t="s">
        <v>129</v>
      </c>
      <c r="B31" s="239" t="s">
        <v>128</v>
      </c>
      <c r="C31" s="266"/>
      <c r="D31" s="239" t="s">
        <v>125</v>
      </c>
      <c r="E31" s="132">
        <v>413.21</v>
      </c>
      <c r="F31" s="143"/>
    </row>
    <row r="32" spans="1:6" s="134" customFormat="1" ht="15" customHeight="1" x14ac:dyDescent="0.2">
      <c r="A32" s="141" t="s">
        <v>127</v>
      </c>
      <c r="B32" s="140" t="s">
        <v>126</v>
      </c>
      <c r="C32" s="266"/>
      <c r="D32" s="142" t="s">
        <v>125</v>
      </c>
      <c r="E32" s="138"/>
      <c r="F32" s="138"/>
    </row>
    <row r="33" spans="1:6" s="134" customFormat="1" ht="15" customHeight="1" x14ac:dyDescent="0.2">
      <c r="A33" s="141" t="s">
        <v>124</v>
      </c>
      <c r="B33" s="140" t="s">
        <v>123</v>
      </c>
      <c r="C33" s="266"/>
      <c r="D33" s="140" t="s">
        <v>125</v>
      </c>
      <c r="E33" s="139">
        <v>320.89</v>
      </c>
      <c r="F33" s="138"/>
    </row>
    <row r="34" spans="1:6" s="134" customFormat="1" ht="15" customHeight="1" thickBot="1" x14ac:dyDescent="0.25">
      <c r="A34" s="137" t="s">
        <v>122</v>
      </c>
      <c r="B34" s="130" t="s">
        <v>121</v>
      </c>
      <c r="C34" s="266"/>
      <c r="D34" s="130" t="s">
        <v>125</v>
      </c>
      <c r="E34" s="136">
        <v>360.89</v>
      </c>
      <c r="F34" s="135"/>
    </row>
    <row r="35" spans="1:6" ht="15" customHeight="1" x14ac:dyDescent="0.2">
      <c r="A35" s="268" t="s">
        <v>120</v>
      </c>
      <c r="B35" s="239" t="s">
        <v>119</v>
      </c>
      <c r="C35" s="266"/>
      <c r="D35" s="239" t="s">
        <v>125</v>
      </c>
      <c r="E35" s="132">
        <v>418.73</v>
      </c>
      <c r="F35" s="131"/>
    </row>
    <row r="36" spans="1:6" ht="31.5" customHeight="1" thickBot="1" x14ac:dyDescent="0.25">
      <c r="A36" s="269"/>
      <c r="B36" s="130" t="s">
        <v>117</v>
      </c>
      <c r="C36" s="267"/>
      <c r="D36" s="130" t="s">
        <v>215</v>
      </c>
      <c r="E36" s="129">
        <v>481.54</v>
      </c>
      <c r="F36" s="128"/>
    </row>
    <row r="37" spans="1:6" ht="13.5" customHeight="1" x14ac:dyDescent="0.2">
      <c r="A37" s="127"/>
      <c r="B37" s="125"/>
      <c r="C37" s="126"/>
      <c r="D37" s="125"/>
      <c r="E37" s="124"/>
    </row>
    <row r="38" spans="1:6" ht="13.5" customHeight="1" x14ac:dyDescent="0.2">
      <c r="A38" s="270" t="s">
        <v>115</v>
      </c>
      <c r="B38" s="270"/>
      <c r="C38" s="270"/>
      <c r="D38" s="270"/>
      <c r="E38" s="270"/>
      <c r="F38" s="270"/>
    </row>
    <row r="39" spans="1:6" s="122" customFormat="1" ht="34.5" customHeight="1" x14ac:dyDescent="0.2">
      <c r="A39" s="270"/>
      <c r="B39" s="270"/>
      <c r="C39" s="270"/>
      <c r="D39" s="270"/>
      <c r="E39" s="270"/>
      <c r="F39" s="270"/>
    </row>
    <row r="40" spans="1:6" s="122" customFormat="1" ht="34.5" customHeight="1" x14ac:dyDescent="0.2">
      <c r="A40" s="237"/>
      <c r="B40" s="237"/>
      <c r="C40" s="237"/>
      <c r="D40" s="237"/>
      <c r="E40" s="237"/>
      <c r="F40" s="237"/>
    </row>
    <row r="41" spans="1:6" x14ac:dyDescent="0.2">
      <c r="A41" s="1" t="s">
        <v>8</v>
      </c>
    </row>
    <row r="42" spans="1:6" ht="39.75" customHeight="1" x14ac:dyDescent="0.2">
      <c r="A42" s="264" t="s">
        <v>114</v>
      </c>
      <c r="B42" s="264"/>
      <c r="C42" s="264"/>
      <c r="D42" s="264"/>
      <c r="E42" s="264"/>
      <c r="F42" s="264"/>
    </row>
    <row r="43" spans="1:6" ht="12.75" customHeight="1" x14ac:dyDescent="0.2">
      <c r="A43" s="264" t="s">
        <v>113</v>
      </c>
      <c r="B43" s="264"/>
      <c r="C43" s="264"/>
      <c r="D43" s="264"/>
      <c r="E43" s="264"/>
      <c r="F43" s="264"/>
    </row>
    <row r="44" spans="1:6" ht="26.25" customHeight="1" x14ac:dyDescent="0.2">
      <c r="A44" s="264" t="s">
        <v>112</v>
      </c>
      <c r="B44" s="264"/>
      <c r="C44" s="264"/>
      <c r="D44" s="264"/>
      <c r="E44" s="264"/>
      <c r="F44" s="264"/>
    </row>
  </sheetData>
  <mergeCells count="15">
    <mergeCell ref="A5:F5"/>
    <mergeCell ref="A7:F7"/>
    <mergeCell ref="A9:A10"/>
    <mergeCell ref="C9:C10"/>
    <mergeCell ref="D9:D10"/>
    <mergeCell ref="E9:E10"/>
    <mergeCell ref="F9:F10"/>
    <mergeCell ref="B9:B10"/>
    <mergeCell ref="A43:F43"/>
    <mergeCell ref="A44:F44"/>
    <mergeCell ref="A42:F42"/>
    <mergeCell ref="C6:E6"/>
    <mergeCell ref="C13:C36"/>
    <mergeCell ref="A35:A36"/>
    <mergeCell ref="A38:F39"/>
  </mergeCells>
  <pageMargins left="0.70866141732283472" right="0.70866141732283472" top="0.74803149606299213" bottom="0.74803149606299213" header="0.31496062992125984" footer="0.31496062992125984"/>
  <pageSetup paperSize="9" scale="57" orientation="landscape" r:id="rId1"/>
  <headerFooter>
    <oddFooter>&amp;C3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zoomScaleNormal="100" workbookViewId="0">
      <selection activeCell="AA20" sqref="AA20"/>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8.75" customHeight="1" x14ac:dyDescent="0.25">
      <c r="I1" s="15" t="s">
        <v>64</v>
      </c>
    </row>
    <row r="2" spans="1:11" ht="15.75" x14ac:dyDescent="0.25">
      <c r="I2" s="15" t="s">
        <v>0</v>
      </c>
    </row>
    <row r="3" spans="1:11" ht="15.75" x14ac:dyDescent="0.25">
      <c r="I3" s="15" t="s">
        <v>75</v>
      </c>
    </row>
    <row r="5" spans="1:11" ht="54" customHeight="1" x14ac:dyDescent="0.25">
      <c r="B5" s="271" t="s">
        <v>256</v>
      </c>
      <c r="C5" s="271"/>
      <c r="D5" s="271"/>
      <c r="E5" s="271"/>
      <c r="F5" s="271"/>
      <c r="G5" s="271"/>
      <c r="H5" s="271"/>
      <c r="I5" s="271"/>
      <c r="J5" s="34"/>
      <c r="K5" s="34"/>
    </row>
    <row r="6" spans="1:11" x14ac:dyDescent="0.2">
      <c r="B6" s="6"/>
      <c r="C6" s="6"/>
      <c r="D6" s="6"/>
      <c r="F6" s="282" t="s">
        <v>1</v>
      </c>
      <c r="G6" s="282"/>
      <c r="H6" s="282"/>
      <c r="I6" s="282"/>
      <c r="J6" s="242"/>
    </row>
    <row r="7" spans="1:11" ht="15.75" x14ac:dyDescent="0.2">
      <c r="B7" s="272" t="s">
        <v>54</v>
      </c>
      <c r="C7" s="272"/>
      <c r="D7" s="272"/>
      <c r="E7" s="272"/>
      <c r="F7" s="272"/>
      <c r="G7" s="272"/>
      <c r="H7" s="272"/>
      <c r="I7" s="272"/>
      <c r="J7" s="272"/>
      <c r="K7" s="272"/>
    </row>
    <row r="9" spans="1:11" ht="46.5" customHeight="1" x14ac:dyDescent="0.2">
      <c r="A9" s="292" t="s">
        <v>2</v>
      </c>
      <c r="B9" s="292" t="s">
        <v>7</v>
      </c>
      <c r="C9" s="289" t="s">
        <v>11</v>
      </c>
      <c r="D9" s="291"/>
      <c r="E9" s="289" t="s">
        <v>77</v>
      </c>
      <c r="F9" s="291"/>
      <c r="G9" s="289" t="s">
        <v>47</v>
      </c>
      <c r="H9" s="290"/>
      <c r="I9" s="291"/>
    </row>
    <row r="10" spans="1:11" ht="63.75" x14ac:dyDescent="0.2">
      <c r="A10" s="293"/>
      <c r="B10" s="293"/>
      <c r="C10" s="2" t="s">
        <v>9</v>
      </c>
      <c r="D10" s="2" t="s">
        <v>10</v>
      </c>
      <c r="E10" s="243" t="s">
        <v>13</v>
      </c>
      <c r="F10" s="243" t="s">
        <v>14</v>
      </c>
      <c r="G10" s="2" t="s">
        <v>45</v>
      </c>
      <c r="H10" s="2" t="s">
        <v>30</v>
      </c>
      <c r="I10" s="2" t="s">
        <v>46</v>
      </c>
    </row>
    <row r="11" spans="1:11" x14ac:dyDescent="0.2">
      <c r="A11" s="3">
        <v>1</v>
      </c>
      <c r="B11" s="7">
        <v>2</v>
      </c>
      <c r="C11" s="3">
        <v>3</v>
      </c>
      <c r="D11" s="3">
        <v>4</v>
      </c>
      <c r="E11" s="12">
        <v>5</v>
      </c>
      <c r="F11" s="3">
        <v>6</v>
      </c>
      <c r="G11" s="3">
        <v>7</v>
      </c>
      <c r="H11" s="3">
        <v>8</v>
      </c>
      <c r="I11" s="3">
        <v>9</v>
      </c>
    </row>
    <row r="12" spans="1:11" x14ac:dyDescent="0.2">
      <c r="A12" s="10">
        <v>1</v>
      </c>
      <c r="B12" s="8" t="s">
        <v>49</v>
      </c>
      <c r="C12" s="283"/>
      <c r="D12" s="284"/>
      <c r="E12" s="284"/>
      <c r="F12" s="184">
        <f>F13</f>
        <v>34500</v>
      </c>
      <c r="G12" s="44"/>
      <c r="H12" s="45"/>
      <c r="I12" s="46"/>
    </row>
    <row r="13" spans="1:11" ht="25.5" x14ac:dyDescent="0.2">
      <c r="A13" s="10">
        <v>2</v>
      </c>
      <c r="B13" s="13" t="s">
        <v>67</v>
      </c>
      <c r="C13" s="285"/>
      <c r="D13" s="286"/>
      <c r="E13" s="286"/>
      <c r="F13" s="184">
        <f>F15+F20</f>
        <v>34500</v>
      </c>
      <c r="G13" s="39"/>
      <c r="H13" s="39"/>
      <c r="I13" s="39"/>
    </row>
    <row r="14" spans="1:11" ht="25.5" x14ac:dyDescent="0.2">
      <c r="A14" s="10"/>
      <c r="B14" s="14" t="s">
        <v>16</v>
      </c>
      <c r="C14" s="287"/>
      <c r="D14" s="288"/>
      <c r="E14" s="288"/>
      <c r="F14" s="184"/>
      <c r="G14" s="41"/>
      <c r="H14" s="42"/>
      <c r="I14" s="43"/>
    </row>
    <row r="15" spans="1:11" x14ac:dyDescent="0.2">
      <c r="A15" s="10" t="s">
        <v>3</v>
      </c>
      <c r="B15" s="9" t="s">
        <v>68</v>
      </c>
      <c r="C15" s="49"/>
      <c r="D15" s="49"/>
      <c r="E15" s="50">
        <f>SUM(E16:E19)</f>
        <v>8890</v>
      </c>
      <c r="F15" s="50">
        <f>SUM(F16:F19)</f>
        <v>8890</v>
      </c>
      <c r="G15" s="50">
        <f>SUM(G16:G19)</f>
        <v>19.600000000000001</v>
      </c>
      <c r="H15" s="39"/>
      <c r="I15" s="39"/>
    </row>
    <row r="16" spans="1:11" ht="47.25" x14ac:dyDescent="0.25">
      <c r="A16" s="10" t="s">
        <v>78</v>
      </c>
      <c r="B16" s="183" t="s">
        <v>172</v>
      </c>
      <c r="C16" s="3">
        <v>2011</v>
      </c>
      <c r="D16" s="3">
        <v>2011</v>
      </c>
      <c r="E16" s="3">
        <v>3400</v>
      </c>
      <c r="F16" s="3">
        <v>3400</v>
      </c>
      <c r="G16" s="2">
        <v>7.5</v>
      </c>
      <c r="H16" s="2" t="s">
        <v>170</v>
      </c>
      <c r="I16" s="3">
        <v>1</v>
      </c>
    </row>
    <row r="17" spans="1:11" ht="31.5" x14ac:dyDescent="0.25">
      <c r="A17" s="10" t="s">
        <v>79</v>
      </c>
      <c r="B17" s="183" t="s">
        <v>171</v>
      </c>
      <c r="C17" s="3">
        <v>2011</v>
      </c>
      <c r="D17" s="3">
        <v>2011</v>
      </c>
      <c r="E17" s="3">
        <v>1240</v>
      </c>
      <c r="F17" s="3">
        <v>1240</v>
      </c>
      <c r="G17" s="3">
        <v>2.5</v>
      </c>
      <c r="H17" s="3" t="s">
        <v>170</v>
      </c>
      <c r="I17" s="3" t="s">
        <v>85</v>
      </c>
    </row>
    <row r="18" spans="1:11" ht="31.5" x14ac:dyDescent="0.25">
      <c r="A18" s="10" t="s">
        <v>80</v>
      </c>
      <c r="B18" s="183" t="s">
        <v>169</v>
      </c>
      <c r="C18" s="3">
        <v>2011</v>
      </c>
      <c r="D18" s="3">
        <v>2011</v>
      </c>
      <c r="E18" s="3">
        <v>1320</v>
      </c>
      <c r="F18" s="3">
        <v>1320</v>
      </c>
      <c r="G18" s="2">
        <v>3.1</v>
      </c>
      <c r="H18" s="2" t="s">
        <v>167</v>
      </c>
      <c r="I18" s="3">
        <v>1</v>
      </c>
    </row>
    <row r="19" spans="1:11" ht="31.5" x14ac:dyDescent="0.25">
      <c r="A19" s="10"/>
      <c r="B19" s="183" t="s">
        <v>168</v>
      </c>
      <c r="C19" s="3">
        <v>2011</v>
      </c>
      <c r="D19" s="3">
        <v>2011</v>
      </c>
      <c r="E19" s="3">
        <v>2930</v>
      </c>
      <c r="F19" s="3">
        <v>2930</v>
      </c>
      <c r="G19" s="2">
        <v>6.5</v>
      </c>
      <c r="H19" s="2" t="s">
        <v>167</v>
      </c>
      <c r="I19" s="3">
        <v>1</v>
      </c>
    </row>
    <row r="20" spans="1:11" x14ac:dyDescent="0.2">
      <c r="A20" s="10" t="s">
        <v>4</v>
      </c>
      <c r="B20" s="51" t="s">
        <v>15</v>
      </c>
      <c r="C20" s="2"/>
      <c r="D20" s="2"/>
      <c r="E20" s="51">
        <f>E21</f>
        <v>25610</v>
      </c>
      <c r="F20" s="51">
        <f>F21</f>
        <v>25610</v>
      </c>
      <c r="G20" s="51">
        <f>G21</f>
        <v>7.85</v>
      </c>
      <c r="H20" s="3"/>
      <c r="I20" s="3"/>
    </row>
    <row r="21" spans="1:11" ht="51" x14ac:dyDescent="0.2">
      <c r="A21" s="10" t="s">
        <v>166</v>
      </c>
      <c r="B21" s="182" t="s">
        <v>165</v>
      </c>
      <c r="C21" s="2">
        <v>2010</v>
      </c>
      <c r="D21" s="2">
        <v>2011</v>
      </c>
      <c r="E21" s="2">
        <v>25610</v>
      </c>
      <c r="F21" s="2">
        <v>25610</v>
      </c>
      <c r="G21" s="2">
        <v>7.85</v>
      </c>
      <c r="H21" s="2" t="s">
        <v>164</v>
      </c>
      <c r="I21" s="3" t="s">
        <v>85</v>
      </c>
    </row>
    <row r="22" spans="1:11" x14ac:dyDescent="0.2">
      <c r="A22" s="10" t="s">
        <v>5</v>
      </c>
      <c r="B22" s="1" t="s">
        <v>50</v>
      </c>
      <c r="C22" s="53"/>
      <c r="D22" s="53"/>
      <c r="E22" s="54"/>
      <c r="F22" s="54"/>
      <c r="G22" s="53"/>
      <c r="H22" s="53"/>
      <c r="I22" s="53"/>
    </row>
    <row r="23" spans="1:11" x14ac:dyDescent="0.2">
      <c r="A23" s="55"/>
      <c r="C23" s="53"/>
      <c r="D23" s="53"/>
      <c r="E23" s="54"/>
      <c r="F23" s="54"/>
      <c r="G23" s="53"/>
      <c r="H23" s="53"/>
      <c r="I23" s="53"/>
    </row>
    <row r="24" spans="1:11" x14ac:dyDescent="0.2">
      <c r="A24" s="11" t="s">
        <v>6</v>
      </c>
      <c r="B24" s="56" t="s">
        <v>51</v>
      </c>
      <c r="C24" s="53"/>
      <c r="D24" s="53"/>
      <c r="E24" s="53"/>
      <c r="F24" s="54"/>
      <c r="G24" s="53"/>
      <c r="H24" s="53"/>
      <c r="I24" s="53"/>
    </row>
    <row r="25" spans="1:11" x14ac:dyDescent="0.2">
      <c r="A25" s="1" t="s">
        <v>8</v>
      </c>
      <c r="B25" s="4"/>
      <c r="C25" s="5"/>
      <c r="D25" s="5"/>
      <c r="E25" s="5"/>
    </row>
    <row r="26" spans="1:11" ht="28.5" customHeight="1" x14ac:dyDescent="0.2">
      <c r="A26" s="264" t="s">
        <v>48</v>
      </c>
      <c r="B26" s="264"/>
      <c r="C26" s="264"/>
      <c r="D26" s="264"/>
      <c r="E26" s="264"/>
      <c r="F26" s="264"/>
      <c r="G26" s="264"/>
      <c r="H26" s="264"/>
      <c r="I26" s="264"/>
    </row>
    <row r="27" spans="1:11" ht="24.75" customHeight="1" x14ac:dyDescent="0.2">
      <c r="A27" s="264" t="s">
        <v>52</v>
      </c>
      <c r="B27" s="264"/>
      <c r="C27" s="264"/>
      <c r="D27" s="264"/>
      <c r="E27" s="264"/>
      <c r="F27" s="264"/>
      <c r="G27" s="264"/>
      <c r="H27" s="264"/>
      <c r="I27" s="264"/>
      <c r="J27" s="47"/>
      <c r="K27" s="47"/>
    </row>
    <row r="28" spans="1:11" ht="12.75" customHeight="1" x14ac:dyDescent="0.2">
      <c r="A28" s="264" t="s">
        <v>73</v>
      </c>
      <c r="B28" s="264"/>
      <c r="C28" s="264"/>
      <c r="D28" s="264"/>
      <c r="E28" s="264"/>
      <c r="F28" s="264"/>
      <c r="G28" s="264"/>
      <c r="H28" s="264"/>
      <c r="I28" s="264"/>
    </row>
    <row r="29" spans="1:11" ht="26.25" customHeight="1" x14ac:dyDescent="0.2">
      <c r="A29" s="264" t="s">
        <v>74</v>
      </c>
      <c r="B29" s="264"/>
      <c r="C29" s="264"/>
      <c r="D29" s="264"/>
      <c r="E29" s="264"/>
      <c r="F29" s="264"/>
      <c r="G29" s="264"/>
      <c r="H29" s="264"/>
      <c r="I29" s="264"/>
      <c r="J29" s="47"/>
      <c r="K29" s="47"/>
    </row>
    <row r="36" spans="5:5" ht="15.75" x14ac:dyDescent="0.25">
      <c r="E36" s="48">
        <v>8</v>
      </c>
    </row>
  </sheetData>
  <mergeCells count="13">
    <mergeCell ref="C12:E14"/>
    <mergeCell ref="A26:I26"/>
    <mergeCell ref="A27:I27"/>
    <mergeCell ref="A28:I28"/>
    <mergeCell ref="A29:I29"/>
    <mergeCell ref="B5:I5"/>
    <mergeCell ref="F6:I6"/>
    <mergeCell ref="B7:K7"/>
    <mergeCell ref="A9:A10"/>
    <mergeCell ref="B9:B10"/>
    <mergeCell ref="C9:D9"/>
    <mergeCell ref="E9:F9"/>
    <mergeCell ref="G9:I9"/>
  </mergeCells>
  <printOptions horizontalCentered="1"/>
  <pageMargins left="0.47244094488188981" right="0.27559055118110237" top="0.51181102362204722" bottom="2.0866141732283467" header="0.51181102362204722" footer="0.51181102362204722"/>
  <pageSetup paperSize="9" scale="5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Normal="100" workbookViewId="0">
      <selection activeCell="A6" sqref="A6"/>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8.75" customHeight="1" x14ac:dyDescent="0.25">
      <c r="I1" s="15" t="s">
        <v>64</v>
      </c>
    </row>
    <row r="2" spans="1:11" ht="15.75" x14ac:dyDescent="0.25">
      <c r="I2" s="15" t="s">
        <v>0</v>
      </c>
    </row>
    <row r="3" spans="1:11" ht="15.75" x14ac:dyDescent="0.25">
      <c r="I3" s="15" t="s">
        <v>75</v>
      </c>
    </row>
    <row r="5" spans="1:11" ht="54" customHeight="1" x14ac:dyDescent="0.25">
      <c r="B5" s="271" t="s">
        <v>173</v>
      </c>
      <c r="C5" s="271"/>
      <c r="D5" s="271"/>
      <c r="E5" s="271"/>
      <c r="F5" s="271"/>
      <c r="G5" s="271"/>
      <c r="H5" s="271"/>
      <c r="I5" s="271"/>
      <c r="J5" s="34"/>
      <c r="K5" s="34"/>
    </row>
    <row r="6" spans="1:11" x14ac:dyDescent="0.2">
      <c r="B6" s="6"/>
      <c r="C6" s="6"/>
      <c r="D6" s="6"/>
      <c r="F6" s="282" t="s">
        <v>1</v>
      </c>
      <c r="G6" s="282"/>
      <c r="H6" s="282"/>
      <c r="I6" s="282"/>
      <c r="J6" s="117"/>
    </row>
    <row r="7" spans="1:11" ht="15.75" x14ac:dyDescent="0.2">
      <c r="B7" s="272" t="s">
        <v>54</v>
      </c>
      <c r="C7" s="272"/>
      <c r="D7" s="272"/>
      <c r="E7" s="272"/>
      <c r="F7" s="272"/>
      <c r="G7" s="272"/>
      <c r="H7" s="272"/>
      <c r="I7" s="272"/>
      <c r="J7" s="272"/>
      <c r="K7" s="272"/>
    </row>
    <row r="9" spans="1:11" ht="46.5" customHeight="1" x14ac:dyDescent="0.2">
      <c r="A9" s="292" t="s">
        <v>2</v>
      </c>
      <c r="B9" s="292" t="s">
        <v>7</v>
      </c>
      <c r="C9" s="289" t="s">
        <v>11</v>
      </c>
      <c r="D9" s="291"/>
      <c r="E9" s="289" t="s">
        <v>77</v>
      </c>
      <c r="F9" s="291"/>
      <c r="G9" s="289" t="s">
        <v>47</v>
      </c>
      <c r="H9" s="290"/>
      <c r="I9" s="291"/>
    </row>
    <row r="10" spans="1:11" ht="63.75" x14ac:dyDescent="0.2">
      <c r="A10" s="293"/>
      <c r="B10" s="293"/>
      <c r="C10" s="2" t="s">
        <v>9</v>
      </c>
      <c r="D10" s="2" t="s">
        <v>10</v>
      </c>
      <c r="E10" s="118" t="s">
        <v>13</v>
      </c>
      <c r="F10" s="118" t="s">
        <v>14</v>
      </c>
      <c r="G10" s="2" t="s">
        <v>45</v>
      </c>
      <c r="H10" s="2" t="s">
        <v>30</v>
      </c>
      <c r="I10" s="2" t="s">
        <v>46</v>
      </c>
    </row>
    <row r="11" spans="1:11" x14ac:dyDescent="0.2">
      <c r="A11" s="3">
        <v>1</v>
      </c>
      <c r="B11" s="7">
        <v>2</v>
      </c>
      <c r="C11" s="3">
        <v>3</v>
      </c>
      <c r="D11" s="3">
        <v>4</v>
      </c>
      <c r="E11" s="12">
        <v>5</v>
      </c>
      <c r="F11" s="3">
        <v>6</v>
      </c>
      <c r="G11" s="3">
        <v>7</v>
      </c>
      <c r="H11" s="3">
        <v>8</v>
      </c>
      <c r="I11" s="3">
        <v>9</v>
      </c>
    </row>
    <row r="12" spans="1:11" x14ac:dyDescent="0.2">
      <c r="A12" s="166">
        <v>1</v>
      </c>
      <c r="B12" s="8" t="s">
        <v>49</v>
      </c>
      <c r="C12" s="283"/>
      <c r="D12" s="284"/>
      <c r="E12" s="284"/>
      <c r="F12" s="184">
        <f>F13</f>
        <v>34356.199999999997</v>
      </c>
      <c r="G12" s="44"/>
      <c r="H12" s="45"/>
      <c r="I12" s="46"/>
    </row>
    <row r="13" spans="1:11" ht="25.5" x14ac:dyDescent="0.2">
      <c r="A13" s="166">
        <v>2</v>
      </c>
      <c r="B13" s="13" t="s">
        <v>67</v>
      </c>
      <c r="C13" s="285"/>
      <c r="D13" s="286"/>
      <c r="E13" s="286"/>
      <c r="F13" s="184">
        <f>F15+F20</f>
        <v>34356.199999999997</v>
      </c>
      <c r="G13" s="39"/>
      <c r="H13" s="39"/>
      <c r="I13" s="39"/>
    </row>
    <row r="14" spans="1:11" ht="25.5" x14ac:dyDescent="0.2">
      <c r="A14" s="166"/>
      <c r="B14" s="14" t="s">
        <v>16</v>
      </c>
      <c r="C14" s="287"/>
      <c r="D14" s="288"/>
      <c r="E14" s="288"/>
      <c r="F14" s="184"/>
      <c r="G14" s="41"/>
      <c r="H14" s="42"/>
      <c r="I14" s="43"/>
    </row>
    <row r="15" spans="1:11" x14ac:dyDescent="0.2">
      <c r="A15" s="166" t="s">
        <v>3</v>
      </c>
      <c r="B15" s="9" t="s">
        <v>68</v>
      </c>
      <c r="C15" s="49"/>
      <c r="D15" s="49"/>
      <c r="E15" s="50">
        <f>SUM(E16:E19)</f>
        <v>8679.33</v>
      </c>
      <c r="F15" s="50">
        <f>SUM(F16:F19)</f>
        <v>8679.36</v>
      </c>
      <c r="G15" s="50">
        <f>SUM(G16:G19)</f>
        <v>22.689999999999998</v>
      </c>
      <c r="H15" s="39"/>
      <c r="I15" s="39"/>
    </row>
    <row r="16" spans="1:11" ht="47.25" x14ac:dyDescent="0.25">
      <c r="A16" s="166" t="s">
        <v>78</v>
      </c>
      <c r="B16" s="183" t="s">
        <v>172</v>
      </c>
      <c r="C16" s="3">
        <v>2011</v>
      </c>
      <c r="D16" s="3">
        <v>2011</v>
      </c>
      <c r="E16" s="3">
        <v>3096.23</v>
      </c>
      <c r="F16" s="3">
        <v>3096.26</v>
      </c>
      <c r="G16" s="2">
        <v>8.23</v>
      </c>
      <c r="H16" s="2" t="s">
        <v>170</v>
      </c>
      <c r="I16" s="3">
        <v>1</v>
      </c>
    </row>
    <row r="17" spans="1:11" ht="31.5" x14ac:dyDescent="0.25">
      <c r="A17" s="166" t="s">
        <v>79</v>
      </c>
      <c r="B17" s="183" t="s">
        <v>171</v>
      </c>
      <c r="C17" s="3">
        <v>2011</v>
      </c>
      <c r="D17" s="3">
        <v>2011</v>
      </c>
      <c r="E17" s="3">
        <v>697.02</v>
      </c>
      <c r="F17" s="3">
        <v>697.02</v>
      </c>
      <c r="G17" s="3">
        <v>2.15</v>
      </c>
      <c r="H17" s="3" t="s">
        <v>170</v>
      </c>
      <c r="I17" s="3" t="s">
        <v>85</v>
      </c>
    </row>
    <row r="18" spans="1:11" ht="31.5" x14ac:dyDescent="0.25">
      <c r="A18" s="166" t="s">
        <v>80</v>
      </c>
      <c r="B18" s="183" t="s">
        <v>169</v>
      </c>
      <c r="C18" s="3">
        <v>2011</v>
      </c>
      <c r="D18" s="3">
        <v>2011</v>
      </c>
      <c r="E18" s="3">
        <v>1247.79</v>
      </c>
      <c r="F18" s="3">
        <v>1247.79</v>
      </c>
      <c r="G18" s="2">
        <v>2.96</v>
      </c>
      <c r="H18" s="2" t="s">
        <v>167</v>
      </c>
      <c r="I18" s="3">
        <v>1</v>
      </c>
    </row>
    <row r="19" spans="1:11" ht="31.5" x14ac:dyDescent="0.25">
      <c r="A19" s="166"/>
      <c r="B19" s="183" t="s">
        <v>168</v>
      </c>
      <c r="C19" s="3">
        <v>2011</v>
      </c>
      <c r="D19" s="3">
        <v>2011</v>
      </c>
      <c r="E19" s="3">
        <v>3638.29</v>
      </c>
      <c r="F19" s="3">
        <v>3638.29</v>
      </c>
      <c r="G19" s="2">
        <v>9.35</v>
      </c>
      <c r="H19" s="2" t="s">
        <v>167</v>
      </c>
      <c r="I19" s="3">
        <v>1</v>
      </c>
    </row>
    <row r="20" spans="1:11" x14ac:dyDescent="0.2">
      <c r="A20" s="166" t="s">
        <v>4</v>
      </c>
      <c r="B20" s="51" t="s">
        <v>15</v>
      </c>
      <c r="C20" s="2"/>
      <c r="D20" s="2"/>
      <c r="E20" s="51">
        <f>E21</f>
        <v>25676.84</v>
      </c>
      <c r="F20" s="51">
        <f>F21</f>
        <v>25676.84</v>
      </c>
      <c r="G20" s="51">
        <f>G21</f>
        <v>7.05</v>
      </c>
      <c r="H20" s="3"/>
      <c r="I20" s="3"/>
    </row>
    <row r="21" spans="1:11" ht="51" x14ac:dyDescent="0.2">
      <c r="A21" s="166" t="s">
        <v>166</v>
      </c>
      <c r="B21" s="182" t="s">
        <v>165</v>
      </c>
      <c r="C21" s="2">
        <v>2010</v>
      </c>
      <c r="D21" s="2">
        <v>2011</v>
      </c>
      <c r="E21" s="2">
        <v>25676.84</v>
      </c>
      <c r="F21" s="2">
        <v>25676.84</v>
      </c>
      <c r="G21" s="2">
        <v>7.05</v>
      </c>
      <c r="H21" s="2" t="s">
        <v>164</v>
      </c>
      <c r="I21" s="3" t="s">
        <v>85</v>
      </c>
    </row>
    <row r="22" spans="1:11" x14ac:dyDescent="0.2">
      <c r="A22" s="166" t="s">
        <v>5</v>
      </c>
      <c r="B22" s="1" t="s">
        <v>50</v>
      </c>
      <c r="C22" s="53"/>
      <c r="D22" s="53"/>
      <c r="E22" s="54"/>
      <c r="F22" s="54"/>
      <c r="G22" s="53"/>
      <c r="H22" s="53"/>
      <c r="I22" s="53"/>
    </row>
    <row r="23" spans="1:11" x14ac:dyDescent="0.2">
      <c r="A23" s="181"/>
      <c r="C23" s="53"/>
      <c r="D23" s="53"/>
      <c r="E23" s="54"/>
      <c r="F23" s="54"/>
      <c r="G23" s="53"/>
      <c r="H23" s="53"/>
      <c r="I23" s="53"/>
    </row>
    <row r="24" spans="1:11" x14ac:dyDescent="0.2">
      <c r="A24" s="162" t="s">
        <v>6</v>
      </c>
      <c r="B24" s="56" t="s">
        <v>51</v>
      </c>
      <c r="C24" s="53"/>
      <c r="D24" s="53"/>
      <c r="E24" s="53"/>
      <c r="F24" s="54"/>
      <c r="G24" s="53"/>
      <c r="H24" s="53"/>
      <c r="I24" s="53"/>
    </row>
    <row r="25" spans="1:11" x14ac:dyDescent="0.2">
      <c r="A25" s="1" t="s">
        <v>8</v>
      </c>
      <c r="B25" s="4"/>
      <c r="C25" s="5"/>
      <c r="D25" s="5"/>
      <c r="E25" s="5"/>
    </row>
    <row r="26" spans="1:11" ht="28.5" customHeight="1" x14ac:dyDescent="0.2">
      <c r="A26" s="264" t="s">
        <v>48</v>
      </c>
      <c r="B26" s="264"/>
      <c r="C26" s="264"/>
      <c r="D26" s="264"/>
      <c r="E26" s="264"/>
      <c r="F26" s="264"/>
      <c r="G26" s="264"/>
      <c r="H26" s="264"/>
      <c r="I26" s="264"/>
    </row>
    <row r="27" spans="1:11" ht="24.75" customHeight="1" x14ac:dyDescent="0.2">
      <c r="A27" s="264" t="s">
        <v>52</v>
      </c>
      <c r="B27" s="264"/>
      <c r="C27" s="264"/>
      <c r="D27" s="264"/>
      <c r="E27" s="264"/>
      <c r="F27" s="264"/>
      <c r="G27" s="264"/>
      <c r="H27" s="264"/>
      <c r="I27" s="264"/>
      <c r="J27" s="47"/>
      <c r="K27" s="47"/>
    </row>
    <row r="28" spans="1:11" ht="12.75" customHeight="1" x14ac:dyDescent="0.2">
      <c r="A28" s="264" t="s">
        <v>73</v>
      </c>
      <c r="B28" s="264"/>
      <c r="C28" s="264"/>
      <c r="D28" s="264"/>
      <c r="E28" s="264"/>
      <c r="F28" s="264"/>
      <c r="G28" s="264"/>
      <c r="H28" s="264"/>
      <c r="I28" s="264"/>
    </row>
    <row r="29" spans="1:11" ht="26.25" customHeight="1" x14ac:dyDescent="0.2">
      <c r="A29" s="264" t="s">
        <v>74</v>
      </c>
      <c r="B29" s="264"/>
      <c r="C29" s="264"/>
      <c r="D29" s="264"/>
      <c r="E29" s="264"/>
      <c r="F29" s="264"/>
      <c r="G29" s="264"/>
      <c r="H29" s="264"/>
      <c r="I29" s="264"/>
      <c r="J29" s="47"/>
      <c r="K29" s="47"/>
    </row>
    <row r="36" spans="5:5" ht="15.75" x14ac:dyDescent="0.25">
      <c r="E36" s="48">
        <v>8</v>
      </c>
    </row>
  </sheetData>
  <mergeCells count="13">
    <mergeCell ref="A28:I28"/>
    <mergeCell ref="A29:I29"/>
    <mergeCell ref="B5:I5"/>
    <mergeCell ref="F6:I6"/>
    <mergeCell ref="B7:K7"/>
    <mergeCell ref="A9:A10"/>
    <mergeCell ref="B9:B10"/>
    <mergeCell ref="C9:D9"/>
    <mergeCell ref="E9:F9"/>
    <mergeCell ref="G9:I9"/>
    <mergeCell ref="C12:E14"/>
    <mergeCell ref="A26:I26"/>
    <mergeCell ref="A27:I27"/>
  </mergeCells>
  <printOptions horizontalCentered="1"/>
  <pageMargins left="0.47244094488188981" right="0.27559055118110237" top="0.51181102362204722" bottom="2.0866141732283467" header="0.51181102362204722" footer="0.51181102362204722"/>
  <pageSetup paperSize="9" scale="5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election activeCell="A6" sqref="A6"/>
    </sheetView>
  </sheetViews>
  <sheetFormatPr defaultColWidth="16.28515625" defaultRowHeight="12.75" x14ac:dyDescent="0.2"/>
  <cols>
    <col min="1" max="1" width="56.85546875" style="121" customWidth="1"/>
    <col min="2" max="2" width="9.140625" style="121" customWidth="1"/>
    <col min="3" max="3" width="41.42578125" style="120" customWidth="1"/>
    <col min="4" max="4" width="22.28515625" style="120" customWidth="1"/>
    <col min="5" max="5" width="19.85546875" style="119" customWidth="1"/>
    <col min="6" max="6" width="17.7109375" style="119" customWidth="1"/>
    <col min="7" max="251" width="7.7109375" style="119" customWidth="1"/>
    <col min="252" max="252" width="71" style="119" customWidth="1"/>
    <col min="253" max="253" width="6.28515625" style="119" customWidth="1"/>
    <col min="254" max="254" width="18" style="119" customWidth="1"/>
    <col min="255" max="16384" width="16.28515625" style="119"/>
  </cols>
  <sheetData>
    <row r="1" spans="1:15" ht="15.75" x14ac:dyDescent="0.25">
      <c r="F1" s="156" t="s">
        <v>154</v>
      </c>
    </row>
    <row r="2" spans="1:15" ht="15.75" x14ac:dyDescent="0.25">
      <c r="F2" s="156" t="s">
        <v>0</v>
      </c>
    </row>
    <row r="3" spans="1:15" ht="15.75" x14ac:dyDescent="0.25">
      <c r="F3" s="156" t="s">
        <v>157</v>
      </c>
    </row>
    <row r="4" spans="1:15" ht="27" customHeight="1" x14ac:dyDescent="0.25">
      <c r="F4" s="156"/>
    </row>
    <row r="5" spans="1:15" ht="20.25" customHeight="1" x14ac:dyDescent="0.25">
      <c r="A5" s="295" t="s">
        <v>152</v>
      </c>
      <c r="B5" s="295"/>
      <c r="C5" s="295"/>
      <c r="D5" s="295"/>
      <c r="E5" s="295"/>
      <c r="F5" s="295"/>
      <c r="I5" s="147"/>
    </row>
    <row r="6" spans="1:15" ht="15" customHeight="1" x14ac:dyDescent="0.25">
      <c r="A6" s="155"/>
      <c r="B6" s="155"/>
      <c r="C6" s="296" t="s">
        <v>151</v>
      </c>
      <c r="D6" s="296"/>
      <c r="E6" s="296"/>
      <c r="F6" s="154"/>
    </row>
    <row r="7" spans="1:15" ht="15.75" x14ac:dyDescent="0.2">
      <c r="A7" s="297" t="s">
        <v>150</v>
      </c>
      <c r="B7" s="297"/>
      <c r="C7" s="297"/>
      <c r="D7" s="297"/>
      <c r="E7" s="297"/>
      <c r="F7" s="297"/>
    </row>
    <row r="8" spans="1:15" ht="15.75" x14ac:dyDescent="0.2">
      <c r="A8" s="153"/>
      <c r="B8" s="153"/>
      <c r="C8" s="153"/>
      <c r="D8" s="153"/>
      <c r="E8" s="153"/>
      <c r="F8" s="153"/>
    </row>
    <row r="9" spans="1:15" ht="12.75" customHeight="1" x14ac:dyDescent="0.2">
      <c r="A9" s="273" t="s">
        <v>149</v>
      </c>
      <c r="B9" s="275" t="s">
        <v>2</v>
      </c>
      <c r="C9" s="275" t="s">
        <v>148</v>
      </c>
      <c r="D9" s="273" t="s">
        <v>147</v>
      </c>
      <c r="E9" s="277" t="s">
        <v>146</v>
      </c>
      <c r="F9" s="273" t="s">
        <v>145</v>
      </c>
      <c r="O9" s="147"/>
    </row>
    <row r="10" spans="1:15" s="147" customFormat="1" ht="94.5" customHeight="1" x14ac:dyDescent="0.2">
      <c r="A10" s="274"/>
      <c r="B10" s="276"/>
      <c r="C10" s="276"/>
      <c r="D10" s="274"/>
      <c r="E10" s="278"/>
      <c r="F10" s="274"/>
    </row>
    <row r="11" spans="1:15" s="147" customFormat="1" x14ac:dyDescent="0.2">
      <c r="A11" s="152">
        <v>1</v>
      </c>
      <c r="B11" s="151" t="s">
        <v>18</v>
      </c>
      <c r="C11" s="150" t="s">
        <v>3</v>
      </c>
      <c r="D11" s="140" t="s">
        <v>4</v>
      </c>
      <c r="E11" s="140" t="s">
        <v>5</v>
      </c>
      <c r="F11" s="140" t="s">
        <v>6</v>
      </c>
    </row>
    <row r="12" spans="1:15" s="147" customFormat="1" ht="44.25" customHeight="1" x14ac:dyDescent="0.2">
      <c r="A12" s="149" t="s">
        <v>144</v>
      </c>
      <c r="B12" s="140" t="s">
        <v>20</v>
      </c>
      <c r="C12" s="140"/>
      <c r="D12" s="140"/>
      <c r="E12" s="138"/>
      <c r="F12" s="138"/>
    </row>
    <row r="13" spans="1:15" s="147" customFormat="1" ht="15" customHeight="1" thickBot="1" x14ac:dyDescent="0.25">
      <c r="A13" s="148" t="s">
        <v>143</v>
      </c>
      <c r="B13" s="130" t="s">
        <v>21</v>
      </c>
      <c r="C13" s="266" t="s">
        <v>156</v>
      </c>
      <c r="D13" s="130" t="s">
        <v>155</v>
      </c>
      <c r="E13" s="129">
        <v>172.78</v>
      </c>
      <c r="F13" s="135"/>
    </row>
    <row r="14" spans="1:15" ht="15" customHeight="1" x14ac:dyDescent="0.2">
      <c r="A14" s="145" t="s">
        <v>141</v>
      </c>
      <c r="B14" s="133" t="s">
        <v>22</v>
      </c>
      <c r="C14" s="266"/>
      <c r="D14" s="133" t="s">
        <v>155</v>
      </c>
      <c r="E14" s="132">
        <v>216.94</v>
      </c>
      <c r="F14" s="143"/>
    </row>
    <row r="15" spans="1:15" ht="18" customHeight="1" thickBot="1" x14ac:dyDescent="0.25">
      <c r="A15" s="137" t="s">
        <v>127</v>
      </c>
      <c r="B15" s="130" t="s">
        <v>23</v>
      </c>
      <c r="C15" s="266"/>
      <c r="D15" s="146" t="s">
        <v>125</v>
      </c>
      <c r="E15" s="135"/>
      <c r="F15" s="135"/>
    </row>
    <row r="16" spans="1:15" ht="15" customHeight="1" x14ac:dyDescent="0.2">
      <c r="A16" s="145" t="s">
        <v>140</v>
      </c>
      <c r="B16" s="133" t="s">
        <v>24</v>
      </c>
      <c r="C16" s="266"/>
      <c r="D16" s="133" t="s">
        <v>155</v>
      </c>
      <c r="E16" s="132">
        <v>307.17</v>
      </c>
      <c r="F16" s="131"/>
    </row>
    <row r="17" spans="1:6" ht="15" customHeight="1" x14ac:dyDescent="0.2">
      <c r="A17" s="141" t="s">
        <v>127</v>
      </c>
      <c r="B17" s="140" t="s">
        <v>25</v>
      </c>
      <c r="C17" s="266"/>
      <c r="D17" s="142" t="s">
        <v>125</v>
      </c>
      <c r="E17" s="144"/>
      <c r="F17" s="144"/>
    </row>
    <row r="18" spans="1:6" ht="15" customHeight="1" thickBot="1" x14ac:dyDescent="0.25">
      <c r="A18" s="137" t="s">
        <v>124</v>
      </c>
      <c r="B18" s="130" t="s">
        <v>26</v>
      </c>
      <c r="C18" s="266"/>
      <c r="D18" s="130" t="s">
        <v>155</v>
      </c>
      <c r="E18" s="136">
        <v>291.81</v>
      </c>
      <c r="F18" s="128"/>
    </row>
    <row r="19" spans="1:6" ht="15" customHeight="1" x14ac:dyDescent="0.2">
      <c r="A19" s="143" t="s">
        <v>139</v>
      </c>
      <c r="B19" s="133" t="s">
        <v>28</v>
      </c>
      <c r="C19" s="266"/>
      <c r="D19" s="133" t="s">
        <v>155</v>
      </c>
      <c r="E19" s="132">
        <v>449.23</v>
      </c>
      <c r="F19" s="131"/>
    </row>
    <row r="20" spans="1:6" ht="15" customHeight="1" x14ac:dyDescent="0.2">
      <c r="A20" s="141" t="s">
        <v>127</v>
      </c>
      <c r="B20" s="140" t="s">
        <v>19</v>
      </c>
      <c r="C20" s="266"/>
      <c r="D20" s="142" t="s">
        <v>125</v>
      </c>
      <c r="E20" s="144"/>
      <c r="F20" s="144"/>
    </row>
    <row r="21" spans="1:6" ht="15" customHeight="1" x14ac:dyDescent="0.2">
      <c r="A21" s="141" t="s">
        <v>124</v>
      </c>
      <c r="B21" s="140" t="s">
        <v>29</v>
      </c>
      <c r="C21" s="266"/>
      <c r="D21" s="140" t="s">
        <v>155</v>
      </c>
      <c r="E21" s="139">
        <v>291.81</v>
      </c>
      <c r="F21" s="144"/>
    </row>
    <row r="22" spans="1:6" ht="15" customHeight="1" thickBot="1" x14ac:dyDescent="0.25">
      <c r="A22" s="137" t="s">
        <v>122</v>
      </c>
      <c r="B22" s="130" t="s">
        <v>40</v>
      </c>
      <c r="C22" s="266"/>
      <c r="D22" s="130" t="s">
        <v>155</v>
      </c>
      <c r="E22" s="136">
        <v>426.79</v>
      </c>
      <c r="F22" s="128"/>
    </row>
    <row r="23" spans="1:6" ht="15" customHeight="1" x14ac:dyDescent="0.2">
      <c r="A23" s="143" t="s">
        <v>138</v>
      </c>
      <c r="B23" s="133" t="s">
        <v>41</v>
      </c>
      <c r="C23" s="266"/>
      <c r="D23" s="133" t="s">
        <v>155</v>
      </c>
      <c r="E23" s="132">
        <v>456.91</v>
      </c>
      <c r="F23" s="131"/>
    </row>
    <row r="24" spans="1:6" ht="15" customHeight="1" x14ac:dyDescent="0.2">
      <c r="A24" s="141" t="s">
        <v>127</v>
      </c>
      <c r="B24" s="140" t="s">
        <v>137</v>
      </c>
      <c r="C24" s="266"/>
      <c r="D24" s="142" t="s">
        <v>125</v>
      </c>
      <c r="E24" s="144"/>
      <c r="F24" s="144"/>
    </row>
    <row r="25" spans="1:6" ht="15" customHeight="1" x14ac:dyDescent="0.2">
      <c r="A25" s="141" t="s">
        <v>124</v>
      </c>
      <c r="B25" s="140" t="s">
        <v>136</v>
      </c>
      <c r="C25" s="266"/>
      <c r="D25" s="140" t="s">
        <v>155</v>
      </c>
      <c r="E25" s="139">
        <v>291.81</v>
      </c>
      <c r="F25" s="144"/>
    </row>
    <row r="26" spans="1:6" ht="15" customHeight="1" thickBot="1" x14ac:dyDescent="0.25">
      <c r="A26" s="137" t="s">
        <v>122</v>
      </c>
      <c r="B26" s="130" t="s">
        <v>135</v>
      </c>
      <c r="C26" s="266"/>
      <c r="D26" s="130" t="s">
        <v>155</v>
      </c>
      <c r="E26" s="136">
        <v>430.04</v>
      </c>
      <c r="F26" s="128"/>
    </row>
    <row r="27" spans="1:6" ht="15" customHeight="1" x14ac:dyDescent="0.2">
      <c r="A27" s="143" t="s">
        <v>134</v>
      </c>
      <c r="B27" s="133" t="s">
        <v>133</v>
      </c>
      <c r="C27" s="266"/>
      <c r="D27" s="133" t="s">
        <v>155</v>
      </c>
      <c r="E27" s="132">
        <v>460.75</v>
      </c>
      <c r="F27" s="131"/>
    </row>
    <row r="28" spans="1:6" ht="15" customHeight="1" x14ac:dyDescent="0.2">
      <c r="A28" s="141" t="s">
        <v>127</v>
      </c>
      <c r="B28" s="140" t="s">
        <v>132</v>
      </c>
      <c r="C28" s="266"/>
      <c r="D28" s="142" t="s">
        <v>125</v>
      </c>
      <c r="E28" s="144"/>
      <c r="F28" s="144"/>
    </row>
    <row r="29" spans="1:6" ht="15" customHeight="1" x14ac:dyDescent="0.2">
      <c r="A29" s="141" t="s">
        <v>124</v>
      </c>
      <c r="B29" s="140" t="s">
        <v>131</v>
      </c>
      <c r="C29" s="266"/>
      <c r="D29" s="140" t="s">
        <v>155</v>
      </c>
      <c r="E29" s="139">
        <v>383.93</v>
      </c>
      <c r="F29" s="144"/>
    </row>
    <row r="30" spans="1:6" ht="15" customHeight="1" thickBot="1" x14ac:dyDescent="0.25">
      <c r="A30" s="137" t="s">
        <v>122</v>
      </c>
      <c r="B30" s="130" t="s">
        <v>130</v>
      </c>
      <c r="C30" s="266"/>
      <c r="D30" s="130" t="s">
        <v>155</v>
      </c>
      <c r="E30" s="136">
        <v>433.95</v>
      </c>
      <c r="F30" s="128"/>
    </row>
    <row r="31" spans="1:6" s="134" customFormat="1" ht="15" customHeight="1" x14ac:dyDescent="0.2">
      <c r="A31" s="143" t="s">
        <v>129</v>
      </c>
      <c r="B31" s="133" t="s">
        <v>128</v>
      </c>
      <c r="C31" s="266"/>
      <c r="D31" s="133" t="s">
        <v>155</v>
      </c>
      <c r="E31" s="132">
        <v>468.43</v>
      </c>
      <c r="F31" s="143"/>
    </row>
    <row r="32" spans="1:6" s="134" customFormat="1" ht="15" customHeight="1" x14ac:dyDescent="0.2">
      <c r="A32" s="141" t="s">
        <v>127</v>
      </c>
      <c r="B32" s="140" t="s">
        <v>126</v>
      </c>
      <c r="C32" s="266"/>
      <c r="D32" s="142" t="s">
        <v>125</v>
      </c>
      <c r="E32" s="138"/>
      <c r="F32" s="138"/>
    </row>
    <row r="33" spans="1:6" s="134" customFormat="1" ht="15" customHeight="1" x14ac:dyDescent="0.2">
      <c r="A33" s="141" t="s">
        <v>124</v>
      </c>
      <c r="B33" s="140" t="s">
        <v>123</v>
      </c>
      <c r="C33" s="266"/>
      <c r="D33" s="140" t="s">
        <v>155</v>
      </c>
      <c r="E33" s="139">
        <v>418.52</v>
      </c>
      <c r="F33" s="138"/>
    </row>
    <row r="34" spans="1:6" s="134" customFormat="1" ht="15" customHeight="1" thickBot="1" x14ac:dyDescent="0.25">
      <c r="A34" s="137" t="s">
        <v>122</v>
      </c>
      <c r="B34" s="130" t="s">
        <v>121</v>
      </c>
      <c r="C34" s="266"/>
      <c r="D34" s="130" t="s">
        <v>155</v>
      </c>
      <c r="E34" s="136">
        <v>422.36</v>
      </c>
      <c r="F34" s="135"/>
    </row>
    <row r="35" spans="1:6" ht="15" customHeight="1" thickBot="1" x14ac:dyDescent="0.25">
      <c r="A35" s="160" t="s">
        <v>120</v>
      </c>
      <c r="B35" s="159" t="s">
        <v>119</v>
      </c>
      <c r="C35" s="267"/>
      <c r="D35" s="159" t="s">
        <v>155</v>
      </c>
      <c r="E35" s="158">
        <v>636.70000000000005</v>
      </c>
      <c r="F35" s="157"/>
    </row>
    <row r="36" spans="1:6" ht="13.5" customHeight="1" x14ac:dyDescent="0.2">
      <c r="A36" s="127"/>
      <c r="B36" s="125"/>
      <c r="C36" s="126"/>
      <c r="D36" s="125"/>
      <c r="E36" s="124"/>
    </row>
    <row r="37" spans="1:6" ht="13.5" customHeight="1" x14ac:dyDescent="0.2">
      <c r="A37" s="270" t="s">
        <v>115</v>
      </c>
      <c r="B37" s="270"/>
      <c r="C37" s="270"/>
      <c r="D37" s="270"/>
      <c r="E37" s="270"/>
      <c r="F37" s="270"/>
    </row>
    <row r="38" spans="1:6" s="122" customFormat="1" ht="34.5" customHeight="1" x14ac:dyDescent="0.2">
      <c r="A38" s="270"/>
      <c r="B38" s="270"/>
      <c r="C38" s="270"/>
      <c r="D38" s="270"/>
      <c r="E38" s="270"/>
      <c r="F38" s="270"/>
    </row>
    <row r="39" spans="1:6" s="122" customFormat="1" ht="34.5" customHeight="1" x14ac:dyDescent="0.2">
      <c r="A39" s="123"/>
      <c r="B39" s="123"/>
      <c r="C39" s="123"/>
      <c r="D39" s="123"/>
      <c r="E39" s="123"/>
      <c r="F39" s="123"/>
    </row>
    <row r="40" spans="1:6" x14ac:dyDescent="0.2">
      <c r="A40" s="121" t="s">
        <v>8</v>
      </c>
    </row>
    <row r="41" spans="1:6" ht="39.75" customHeight="1" x14ac:dyDescent="0.2">
      <c r="A41" s="294" t="s">
        <v>114</v>
      </c>
      <c r="B41" s="294"/>
      <c r="C41" s="294"/>
      <c r="D41" s="294"/>
      <c r="E41" s="294"/>
      <c r="F41" s="294"/>
    </row>
    <row r="42" spans="1:6" ht="12.75" customHeight="1" x14ac:dyDescent="0.2">
      <c r="A42" s="294" t="s">
        <v>113</v>
      </c>
      <c r="B42" s="294"/>
      <c r="C42" s="294"/>
      <c r="D42" s="294"/>
      <c r="E42" s="294"/>
      <c r="F42" s="294"/>
    </row>
    <row r="43" spans="1:6" ht="26.25" customHeight="1" x14ac:dyDescent="0.2">
      <c r="A43" s="294" t="s">
        <v>112</v>
      </c>
      <c r="B43" s="294"/>
      <c r="C43" s="294"/>
      <c r="D43" s="294"/>
      <c r="E43" s="294"/>
      <c r="F43" s="294"/>
    </row>
  </sheetData>
  <mergeCells count="14">
    <mergeCell ref="A42:F42"/>
    <mergeCell ref="A43:F43"/>
    <mergeCell ref="C13:C35"/>
    <mergeCell ref="A37:F38"/>
    <mergeCell ref="A41:F41"/>
    <mergeCell ref="A5:F5"/>
    <mergeCell ref="C6:E6"/>
    <mergeCell ref="A7:F7"/>
    <mergeCell ref="A9:A10"/>
    <mergeCell ref="B9:B10"/>
    <mergeCell ref="C9:C10"/>
    <mergeCell ref="D9:D10"/>
    <mergeCell ref="E9:E10"/>
    <mergeCell ref="F9:F10"/>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Layout" zoomScaleNormal="100" workbookViewId="0">
      <selection activeCell="L30" sqref="L30"/>
    </sheetView>
  </sheetViews>
  <sheetFormatPr defaultColWidth="16.42578125" defaultRowHeight="12.75" x14ac:dyDescent="0.2"/>
  <cols>
    <col min="1" max="1" width="58.7109375" style="1" customWidth="1"/>
    <col min="2" max="2" width="7.5703125" style="16" customWidth="1"/>
    <col min="3" max="3" width="12.85546875" style="16" customWidth="1"/>
    <col min="4" max="4" width="19.5703125" style="16" customWidth="1"/>
    <col min="5" max="5" width="19.85546875" style="16" customWidth="1"/>
    <col min="6" max="6" width="13.140625" style="119" customWidth="1"/>
    <col min="7" max="251" width="7.7109375" style="119" customWidth="1"/>
    <col min="252" max="252" width="71" style="119" customWidth="1"/>
    <col min="253" max="253" width="6.28515625" style="119" customWidth="1"/>
    <col min="254" max="254" width="18" style="119" customWidth="1"/>
    <col min="255" max="255" width="16.28515625" style="119" customWidth="1"/>
    <col min="256" max="16384" width="16.42578125" style="119"/>
  </cols>
  <sheetData>
    <row r="1" spans="1:6" ht="15.75" x14ac:dyDescent="0.25">
      <c r="D1" s="15" t="s">
        <v>55</v>
      </c>
    </row>
    <row r="2" spans="1:6" ht="15.75" x14ac:dyDescent="0.25">
      <c r="D2" s="15" t="s">
        <v>0</v>
      </c>
    </row>
    <row r="3" spans="1:6" ht="15.75" x14ac:dyDescent="0.25">
      <c r="D3" s="15" t="s">
        <v>76</v>
      </c>
    </row>
    <row r="4" spans="1:6" ht="15.75" x14ac:dyDescent="0.25">
      <c r="F4" s="15"/>
    </row>
    <row r="5" spans="1:6" ht="15.75" x14ac:dyDescent="0.25">
      <c r="F5" s="15"/>
    </row>
    <row r="6" spans="1:6" ht="37.5" customHeight="1" x14ac:dyDescent="0.2"/>
    <row r="7" spans="1:6" ht="44.25" customHeight="1" x14ac:dyDescent="0.25">
      <c r="A7" s="271" t="s">
        <v>191</v>
      </c>
      <c r="B7" s="271"/>
      <c r="C7" s="271"/>
      <c r="D7" s="271"/>
      <c r="E7" s="34"/>
      <c r="F7" s="34"/>
    </row>
    <row r="8" spans="1:6" ht="15" customHeight="1" x14ac:dyDescent="0.2">
      <c r="A8" s="281" t="s">
        <v>56</v>
      </c>
      <c r="B8" s="281"/>
      <c r="C8" s="281"/>
      <c r="D8" s="281"/>
      <c r="E8" s="35"/>
      <c r="F8" s="35"/>
    </row>
    <row r="9" spans="1:6" ht="15.75" customHeight="1" x14ac:dyDescent="0.2">
      <c r="A9" s="272" t="s">
        <v>54</v>
      </c>
      <c r="B9" s="272"/>
      <c r="C9" s="272"/>
      <c r="D9" s="272"/>
      <c r="E9" s="36"/>
      <c r="F9" s="36"/>
    </row>
    <row r="10" spans="1:6" ht="12.75" customHeight="1" x14ac:dyDescent="0.2"/>
    <row r="11" spans="1:6" x14ac:dyDescent="0.2">
      <c r="A11" s="273" t="s">
        <v>7</v>
      </c>
      <c r="B11" s="279" t="s">
        <v>2</v>
      </c>
      <c r="C11" s="279" t="s">
        <v>57</v>
      </c>
      <c r="D11" s="273" t="s">
        <v>17</v>
      </c>
      <c r="E11" s="147"/>
    </row>
    <row r="12" spans="1:6" x14ac:dyDescent="0.2">
      <c r="A12" s="274"/>
      <c r="B12" s="280"/>
      <c r="C12" s="280"/>
      <c r="D12" s="274"/>
      <c r="E12" s="147"/>
    </row>
    <row r="13" spans="1:6" x14ac:dyDescent="0.2">
      <c r="A13" s="152">
        <v>1</v>
      </c>
      <c r="B13" s="150" t="s">
        <v>18</v>
      </c>
      <c r="C13" s="140" t="s">
        <v>3</v>
      </c>
      <c r="D13" s="140" t="s">
        <v>4</v>
      </c>
      <c r="E13" s="125"/>
    </row>
    <row r="14" spans="1:6" ht="15.75" x14ac:dyDescent="0.2">
      <c r="A14" s="180" t="s">
        <v>58</v>
      </c>
      <c r="B14" s="179" t="s">
        <v>20</v>
      </c>
      <c r="C14" s="178" t="s">
        <v>59</v>
      </c>
      <c r="D14" s="221" t="s">
        <v>190</v>
      </c>
      <c r="E14" s="125"/>
    </row>
    <row r="15" spans="1:6" x14ac:dyDescent="0.2">
      <c r="A15" s="177" t="s">
        <v>38</v>
      </c>
      <c r="B15" s="167" t="s">
        <v>21</v>
      </c>
      <c r="C15" s="166" t="s">
        <v>61</v>
      </c>
      <c r="D15" s="220" t="s">
        <v>189</v>
      </c>
      <c r="E15" s="125"/>
    </row>
    <row r="16" spans="1:6" x14ac:dyDescent="0.2">
      <c r="A16" s="176" t="s">
        <v>37</v>
      </c>
      <c r="B16" s="167" t="s">
        <v>22</v>
      </c>
      <c r="C16" s="166" t="s">
        <v>60</v>
      </c>
      <c r="D16" s="220" t="s">
        <v>188</v>
      </c>
      <c r="E16" s="125"/>
    </row>
    <row r="17" spans="1:5" x14ac:dyDescent="0.2">
      <c r="A17" s="168" t="s">
        <v>69</v>
      </c>
      <c r="B17" s="167" t="s">
        <v>23</v>
      </c>
      <c r="C17" s="166" t="s">
        <v>60</v>
      </c>
      <c r="D17" s="220" t="s">
        <v>187</v>
      </c>
      <c r="E17" s="125"/>
    </row>
    <row r="18" spans="1:5" x14ac:dyDescent="0.2">
      <c r="A18" s="168" t="s">
        <v>31</v>
      </c>
      <c r="B18" s="167" t="s">
        <v>24</v>
      </c>
      <c r="C18" s="166" t="s">
        <v>60</v>
      </c>
      <c r="D18" s="220" t="s">
        <v>186</v>
      </c>
      <c r="E18" s="125"/>
    </row>
    <row r="19" spans="1:5" x14ac:dyDescent="0.2">
      <c r="A19" s="168" t="s">
        <v>32</v>
      </c>
      <c r="B19" s="167" t="s">
        <v>25</v>
      </c>
      <c r="C19" s="166" t="s">
        <v>60</v>
      </c>
      <c r="D19" s="220" t="s">
        <v>185</v>
      </c>
      <c r="E19" s="125"/>
    </row>
    <row r="20" spans="1:5" x14ac:dyDescent="0.2">
      <c r="A20" s="168" t="s">
        <v>44</v>
      </c>
      <c r="B20" s="167" t="s">
        <v>26</v>
      </c>
      <c r="C20" s="166" t="s">
        <v>60</v>
      </c>
      <c r="D20" s="220" t="s">
        <v>184</v>
      </c>
      <c r="E20" s="125"/>
    </row>
    <row r="21" spans="1:5" x14ac:dyDescent="0.2">
      <c r="A21" s="168" t="s">
        <v>33</v>
      </c>
      <c r="B21" s="167" t="s">
        <v>27</v>
      </c>
      <c r="C21" s="166" t="s">
        <v>60</v>
      </c>
      <c r="D21" s="220" t="s">
        <v>183</v>
      </c>
      <c r="E21" s="125"/>
    </row>
    <row r="22" spans="1:5" x14ac:dyDescent="0.2">
      <c r="A22" s="168" t="s">
        <v>34</v>
      </c>
      <c r="B22" s="167" t="s">
        <v>28</v>
      </c>
      <c r="C22" s="166" t="s">
        <v>60</v>
      </c>
      <c r="D22" s="220" t="s">
        <v>182</v>
      </c>
      <c r="E22" s="125"/>
    </row>
    <row r="23" spans="1:5" x14ac:dyDescent="0.2">
      <c r="A23" s="168" t="s">
        <v>35</v>
      </c>
      <c r="B23" s="167" t="s">
        <v>19</v>
      </c>
      <c r="C23" s="166" t="s">
        <v>60</v>
      </c>
      <c r="D23" s="220" t="s">
        <v>181</v>
      </c>
      <c r="E23" s="125"/>
    </row>
    <row r="24" spans="1:5" x14ac:dyDescent="0.2">
      <c r="A24" s="174" t="s">
        <v>36</v>
      </c>
      <c r="B24" s="173" t="s">
        <v>29</v>
      </c>
      <c r="C24" s="162" t="s">
        <v>62</v>
      </c>
      <c r="D24" s="181" t="s">
        <v>180</v>
      </c>
      <c r="E24" s="125"/>
    </row>
    <row r="25" spans="1:5" x14ac:dyDescent="0.2">
      <c r="A25" s="171"/>
      <c r="B25" s="170"/>
      <c r="C25" s="170"/>
      <c r="D25" s="219"/>
      <c r="E25" s="31"/>
    </row>
    <row r="26" spans="1:5" x14ac:dyDescent="0.2">
      <c r="A26" s="168" t="s">
        <v>70</v>
      </c>
      <c r="B26" s="167" t="s">
        <v>40</v>
      </c>
      <c r="C26" s="166" t="s">
        <v>63</v>
      </c>
      <c r="D26" s="166" t="s">
        <v>179</v>
      </c>
      <c r="E26" s="125"/>
    </row>
    <row r="27" spans="1:5" x14ac:dyDescent="0.2">
      <c r="A27" s="164" t="s">
        <v>71</v>
      </c>
      <c r="B27" s="163" t="s">
        <v>41</v>
      </c>
      <c r="C27" s="162" t="s">
        <v>62</v>
      </c>
      <c r="D27" s="162" t="s">
        <v>178</v>
      </c>
      <c r="E27" s="125"/>
    </row>
    <row r="28" spans="1:5" x14ac:dyDescent="0.2">
      <c r="A28" s="119"/>
    </row>
    <row r="29" spans="1:5" ht="37.5" customHeight="1" x14ac:dyDescent="0.2">
      <c r="A29" s="270" t="s">
        <v>72</v>
      </c>
      <c r="B29" s="270"/>
      <c r="C29" s="270"/>
      <c r="D29" s="270"/>
      <c r="E29" s="119"/>
    </row>
  </sheetData>
  <mergeCells count="8">
    <mergeCell ref="A7:D7"/>
    <mergeCell ref="C11:C12"/>
    <mergeCell ref="A29:D29"/>
    <mergeCell ref="D11:D12"/>
    <mergeCell ref="B11:B12"/>
    <mergeCell ref="A11:A12"/>
    <mergeCell ref="A9:D9"/>
    <mergeCell ref="A8:D8"/>
  </mergeCells>
  <printOptions horizontalCentered="1"/>
  <pageMargins left="0.62992125984251968" right="0.27559055118110237" top="0.47244094488188981" bottom="0.39370078740157483" header="0.23622047244094491" footer="0.23622047244094491"/>
  <pageSetup paperSize="9" scale="70" orientation="portrait" r:id="rId1"/>
  <headerFooter differentOddEven="1" alignWithMargins="0">
    <oddFooter>&amp;C4</oddFooter>
    <evenFooter>&amp;C5</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Layout" zoomScaleNormal="100" workbookViewId="0">
      <selection activeCell="C13" sqref="A13:C35"/>
    </sheetView>
  </sheetViews>
  <sheetFormatPr defaultColWidth="13.28515625" defaultRowHeight="12.75" x14ac:dyDescent="0.2"/>
  <cols>
    <col min="1" max="1" width="50" style="1" customWidth="1"/>
    <col min="2" max="2" width="7.42578125" style="16" customWidth="1"/>
    <col min="3" max="3" width="29.85546875" style="119" customWidth="1"/>
    <col min="4" max="4" width="20.5703125" style="119" customWidth="1"/>
    <col min="5" max="249" width="7.7109375" style="119" customWidth="1"/>
    <col min="250" max="250" width="71" style="119" customWidth="1"/>
    <col min="251" max="251" width="6.28515625" style="119" customWidth="1"/>
    <col min="252" max="252" width="18" style="119" customWidth="1"/>
    <col min="253" max="253" width="16.28515625" style="119" customWidth="1"/>
    <col min="254" max="254" width="16.42578125" style="119" customWidth="1"/>
    <col min="255" max="16384" width="13.28515625" style="119"/>
  </cols>
  <sheetData>
    <row r="1" spans="1:13" ht="15.75" x14ac:dyDescent="0.25">
      <c r="C1" s="15" t="s">
        <v>39</v>
      </c>
    </row>
    <row r="2" spans="1:13" ht="15.75" x14ac:dyDescent="0.25">
      <c r="C2" s="15" t="s">
        <v>0</v>
      </c>
    </row>
    <row r="3" spans="1:13" ht="15.75" x14ac:dyDescent="0.25">
      <c r="C3" s="15" t="s">
        <v>75</v>
      </c>
    </row>
    <row r="4" spans="1:13" ht="15.75" x14ac:dyDescent="0.25">
      <c r="D4" s="15"/>
    </row>
    <row r="5" spans="1:13" ht="47.25" customHeight="1" x14ac:dyDescent="0.25">
      <c r="A5" s="271" t="s">
        <v>194</v>
      </c>
      <c r="B5" s="271"/>
      <c r="C5" s="271"/>
      <c r="D5" s="34"/>
    </row>
    <row r="6" spans="1:13" ht="15" customHeight="1" x14ac:dyDescent="0.2">
      <c r="A6" s="265" t="s">
        <v>53</v>
      </c>
      <c r="B6" s="265"/>
      <c r="C6" s="35"/>
      <c r="D6" s="35"/>
    </row>
    <row r="7" spans="1:13" ht="31.5" customHeight="1" x14ac:dyDescent="0.2">
      <c r="A7" s="272" t="s">
        <v>43</v>
      </c>
      <c r="B7" s="272"/>
      <c r="C7" s="272"/>
      <c r="D7" s="36"/>
    </row>
    <row r="8" spans="1:13" ht="15.75" x14ac:dyDescent="0.2">
      <c r="A8" s="115"/>
      <c r="B8" s="115"/>
      <c r="C8" s="115"/>
      <c r="D8" s="115"/>
    </row>
    <row r="9" spans="1:13" x14ac:dyDescent="0.2">
      <c r="A9" s="273" t="s">
        <v>7</v>
      </c>
      <c r="B9" s="275" t="s">
        <v>2</v>
      </c>
      <c r="C9" s="273" t="s">
        <v>17</v>
      </c>
      <c r="M9" s="147"/>
    </row>
    <row r="10" spans="1:13" s="147" customFormat="1" ht="94.5" customHeight="1" x14ac:dyDescent="0.2">
      <c r="A10" s="274"/>
      <c r="B10" s="276"/>
      <c r="C10" s="274"/>
      <c r="D10" s="123"/>
    </row>
    <row r="11" spans="1:13" s="147" customFormat="1" x14ac:dyDescent="0.2">
      <c r="A11" s="152">
        <v>1</v>
      </c>
      <c r="B11" s="151" t="s">
        <v>18</v>
      </c>
      <c r="C11" s="152">
        <v>3</v>
      </c>
      <c r="D11" s="125"/>
    </row>
    <row r="12" spans="1:13" s="147" customFormat="1" ht="144.75" customHeight="1" x14ac:dyDescent="0.2">
      <c r="A12" s="22" t="s">
        <v>65</v>
      </c>
      <c r="B12" s="167" t="s">
        <v>20</v>
      </c>
      <c r="C12" s="180" t="s">
        <v>193</v>
      </c>
      <c r="D12" s="134"/>
    </row>
    <row r="13" spans="1:13" ht="104.25" customHeight="1" x14ac:dyDescent="0.2">
      <c r="A13" s="224" t="s">
        <v>42</v>
      </c>
      <c r="B13" s="163" t="s">
        <v>21</v>
      </c>
      <c r="C13" s="223" t="s">
        <v>192</v>
      </c>
      <c r="D13" s="134"/>
    </row>
    <row r="14" spans="1:13" x14ac:dyDescent="0.2">
      <c r="A14" s="5"/>
      <c r="B14" s="125"/>
    </row>
    <row r="15" spans="1:13" ht="41.25" customHeight="1" x14ac:dyDescent="0.2">
      <c r="A15" s="270" t="s">
        <v>66</v>
      </c>
      <c r="B15" s="270"/>
      <c r="C15" s="270"/>
    </row>
    <row r="16" spans="1:13" x14ac:dyDescent="0.2">
      <c r="A16" s="222"/>
      <c r="B16" s="125"/>
    </row>
    <row r="17" spans="1:4" x14ac:dyDescent="0.2">
      <c r="A17" s="222"/>
      <c r="B17" s="125"/>
    </row>
    <row r="18" spans="1:4" x14ac:dyDescent="0.2">
      <c r="A18" s="222"/>
      <c r="B18" s="125"/>
    </row>
    <row r="19" spans="1:4" x14ac:dyDescent="0.2">
      <c r="A19" s="222"/>
      <c r="B19" s="125"/>
    </row>
    <row r="20" spans="1:4" x14ac:dyDescent="0.2">
      <c r="A20" s="222"/>
      <c r="B20" s="125"/>
    </row>
    <row r="21" spans="1:4" s="122" customFormat="1" x14ac:dyDescent="0.2">
      <c r="A21" s="5"/>
      <c r="B21" s="125"/>
      <c r="D21" s="119"/>
    </row>
    <row r="22" spans="1:4" ht="9" customHeight="1" x14ac:dyDescent="0.2">
      <c r="A22" s="5"/>
      <c r="B22" s="31"/>
    </row>
    <row r="23" spans="1:4" x14ac:dyDescent="0.2">
      <c r="A23" s="222"/>
      <c r="B23" s="125"/>
    </row>
    <row r="24" spans="1:4" x14ac:dyDescent="0.2">
      <c r="A24" s="222"/>
      <c r="B24" s="125"/>
    </row>
    <row r="25" spans="1:4" x14ac:dyDescent="0.2">
      <c r="A25" s="222"/>
      <c r="B25" s="125"/>
    </row>
    <row r="26" spans="1:4" x14ac:dyDescent="0.2">
      <c r="A26" s="222"/>
      <c r="B26" s="125"/>
    </row>
    <row r="27" spans="1:4" x14ac:dyDescent="0.2">
      <c r="A27" s="222"/>
      <c r="B27" s="125"/>
    </row>
    <row r="28" spans="1:4" ht="25.5" customHeight="1" x14ac:dyDescent="0.2">
      <c r="A28" s="32"/>
      <c r="B28" s="125"/>
      <c r="C28" s="122"/>
    </row>
    <row r="29" spans="1:4" x14ac:dyDescent="0.2">
      <c r="A29" s="119"/>
      <c r="B29" s="31"/>
    </row>
    <row r="30" spans="1:4" x14ac:dyDescent="0.2">
      <c r="A30" s="5"/>
      <c r="B30" s="31"/>
    </row>
    <row r="31" spans="1:4" x14ac:dyDescent="0.2">
      <c r="A31" s="5"/>
      <c r="B31" s="31"/>
    </row>
    <row r="32" spans="1:4" x14ac:dyDescent="0.2">
      <c r="A32" s="5"/>
      <c r="B32" s="31"/>
    </row>
    <row r="33" spans="1:2" x14ac:dyDescent="0.2">
      <c r="A33" s="5"/>
      <c r="B33" s="31"/>
    </row>
  </sheetData>
  <mergeCells count="7">
    <mergeCell ref="A5:C5"/>
    <mergeCell ref="A7:C7"/>
    <mergeCell ref="A6:B6"/>
    <mergeCell ref="A15:C15"/>
    <mergeCell ref="A9:A10"/>
    <mergeCell ref="B9:B10"/>
    <mergeCell ref="C9:C10"/>
  </mergeCells>
  <pageMargins left="0.70866141732283472" right="0.70866141732283472" top="0.74803149606299213" bottom="0.74803149606299213" header="0.31496062992125984" footer="0.31496062992125984"/>
  <pageSetup paperSize="9" orientation="portrait" r:id="rId1"/>
  <headerFooter>
    <oddFooter>&amp;C6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Normal="100" workbookViewId="0">
      <selection activeCell="C13" sqref="A13:I35"/>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4.85546875"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7.25" customHeight="1" x14ac:dyDescent="0.25">
      <c r="F1" s="48"/>
    </row>
    <row r="2" spans="1:11" ht="18.75" customHeight="1" x14ac:dyDescent="0.25">
      <c r="I2" s="15" t="s">
        <v>64</v>
      </c>
    </row>
    <row r="3" spans="1:11" ht="15.75" x14ac:dyDescent="0.25">
      <c r="I3" s="15" t="s">
        <v>0</v>
      </c>
    </row>
    <row r="4" spans="1:11" ht="15.75" x14ac:dyDescent="0.25">
      <c r="I4" s="15" t="s">
        <v>75</v>
      </c>
    </row>
    <row r="6" spans="1:11" ht="15.75" customHeight="1" x14ac:dyDescent="0.25">
      <c r="B6" s="271" t="s">
        <v>199</v>
      </c>
      <c r="C6" s="271"/>
      <c r="D6" s="271"/>
      <c r="E6" s="271"/>
      <c r="F6" s="271"/>
      <c r="G6" s="271"/>
      <c r="H6" s="271"/>
      <c r="I6" s="271"/>
      <c r="J6" s="34"/>
      <c r="K6" s="34"/>
    </row>
    <row r="7" spans="1:11" x14ac:dyDescent="0.2">
      <c r="B7" s="6"/>
      <c r="C7" s="6"/>
      <c r="D7" s="6"/>
      <c r="F7" s="282" t="s">
        <v>1</v>
      </c>
      <c r="G7" s="282"/>
      <c r="H7" s="282"/>
      <c r="I7" s="282"/>
      <c r="J7" s="117"/>
    </row>
    <row r="8" spans="1:11" ht="15.75" x14ac:dyDescent="0.2">
      <c r="B8" s="272" t="s">
        <v>54</v>
      </c>
      <c r="C8" s="272"/>
      <c r="D8" s="272"/>
      <c r="E8" s="272"/>
      <c r="F8" s="272"/>
      <c r="G8" s="272"/>
      <c r="H8" s="272"/>
      <c r="I8" s="272"/>
      <c r="J8" s="272"/>
      <c r="K8" s="272"/>
    </row>
    <row r="10" spans="1:11" ht="29.25" customHeight="1" x14ac:dyDescent="0.2">
      <c r="A10" s="292" t="s">
        <v>2</v>
      </c>
      <c r="B10" s="292" t="s">
        <v>7</v>
      </c>
      <c r="C10" s="289" t="s">
        <v>11</v>
      </c>
      <c r="D10" s="291"/>
      <c r="E10" s="289" t="s">
        <v>12</v>
      </c>
      <c r="F10" s="291"/>
      <c r="G10" s="289" t="s">
        <v>47</v>
      </c>
      <c r="H10" s="290"/>
      <c r="I10" s="291"/>
    </row>
    <row r="11" spans="1:11" ht="63.75" x14ac:dyDescent="0.2">
      <c r="A11" s="293"/>
      <c r="B11" s="293"/>
      <c r="C11" s="2" t="s">
        <v>9</v>
      </c>
      <c r="D11" s="2" t="s">
        <v>10</v>
      </c>
      <c r="E11" s="118" t="s">
        <v>13</v>
      </c>
      <c r="F11" s="118" t="s">
        <v>14</v>
      </c>
      <c r="G11" s="2" t="s">
        <v>45</v>
      </c>
      <c r="H11" s="2" t="s">
        <v>30</v>
      </c>
      <c r="I11" s="2" t="s">
        <v>46</v>
      </c>
    </row>
    <row r="12" spans="1:11" x14ac:dyDescent="0.2">
      <c r="A12" s="3">
        <v>1</v>
      </c>
      <c r="B12" s="7">
        <v>2</v>
      </c>
      <c r="C12" s="3">
        <v>3</v>
      </c>
      <c r="D12" s="3">
        <v>4</v>
      </c>
      <c r="E12" s="12">
        <v>5</v>
      </c>
      <c r="F12" s="3">
        <v>6</v>
      </c>
      <c r="G12" s="3">
        <v>7</v>
      </c>
      <c r="H12" s="3">
        <v>8</v>
      </c>
      <c r="I12" s="3">
        <v>9</v>
      </c>
    </row>
    <row r="13" spans="1:11" x14ac:dyDescent="0.2">
      <c r="A13" s="10">
        <v>1</v>
      </c>
      <c r="B13" s="57" t="s">
        <v>49</v>
      </c>
      <c r="C13" s="283"/>
      <c r="D13" s="284"/>
      <c r="E13" s="284"/>
      <c r="F13" s="69">
        <f>F14+F25+F26</f>
        <v>144044.56</v>
      </c>
      <c r="G13" s="44"/>
      <c r="H13" s="45"/>
      <c r="I13" s="46"/>
    </row>
    <row r="14" spans="1:11" ht="25.5" x14ac:dyDescent="0.2">
      <c r="A14" s="10">
        <v>2</v>
      </c>
      <c r="B14" s="58" t="s">
        <v>67</v>
      </c>
      <c r="C14" s="285"/>
      <c r="D14" s="286"/>
      <c r="E14" s="286"/>
      <c r="F14" s="69">
        <f>F16+F19</f>
        <v>114236.72</v>
      </c>
      <c r="G14" s="39"/>
      <c r="H14" s="39"/>
      <c r="I14" s="39"/>
    </row>
    <row r="15" spans="1:11" ht="25.5" x14ac:dyDescent="0.2">
      <c r="A15" s="10"/>
      <c r="B15" s="59" t="s">
        <v>16</v>
      </c>
      <c r="C15" s="287"/>
      <c r="D15" s="288"/>
      <c r="E15" s="288"/>
      <c r="F15" s="72"/>
      <c r="G15" s="41"/>
      <c r="H15" s="42"/>
      <c r="I15" s="43"/>
    </row>
    <row r="16" spans="1:11" x14ac:dyDescent="0.2">
      <c r="A16" s="10" t="s">
        <v>3</v>
      </c>
      <c r="B16" s="60" t="s">
        <v>68</v>
      </c>
      <c r="C16" s="49"/>
      <c r="D16" s="49"/>
      <c r="E16" s="64">
        <f>SUM(E17:E18)</f>
        <v>26693.329999999998</v>
      </c>
      <c r="F16" s="69">
        <f>SUM(F17:F18)</f>
        <v>35999.85</v>
      </c>
      <c r="G16" s="51">
        <f>SUM(G17:G18)</f>
        <v>0</v>
      </c>
      <c r="H16" s="39"/>
      <c r="I16" s="39"/>
    </row>
    <row r="17" spans="1:11" x14ac:dyDescent="0.2">
      <c r="A17" s="10" t="s">
        <v>78</v>
      </c>
      <c r="B17" s="59" t="s">
        <v>198</v>
      </c>
      <c r="C17" s="52">
        <v>2011</v>
      </c>
      <c r="D17" s="52">
        <v>2013</v>
      </c>
      <c r="E17" s="65">
        <v>21579.8</v>
      </c>
      <c r="F17" s="70">
        <v>12368.75</v>
      </c>
      <c r="G17" s="54"/>
      <c r="H17" s="54"/>
      <c r="I17" s="54"/>
    </row>
    <row r="18" spans="1:11" x14ac:dyDescent="0.2">
      <c r="A18" s="10" t="s">
        <v>81</v>
      </c>
      <c r="B18" s="59" t="s">
        <v>97</v>
      </c>
      <c r="C18" s="52"/>
      <c r="D18" s="52"/>
      <c r="E18" s="65">
        <v>5113.53</v>
      </c>
      <c r="F18" s="70">
        <v>23631.1</v>
      </c>
      <c r="G18" s="54"/>
      <c r="H18" s="54"/>
      <c r="I18" s="54"/>
    </row>
    <row r="19" spans="1:11" x14ac:dyDescent="0.2">
      <c r="A19" s="10" t="s">
        <v>4</v>
      </c>
      <c r="B19" s="61" t="s">
        <v>15</v>
      </c>
      <c r="C19" s="52"/>
      <c r="D19" s="52"/>
      <c r="E19" s="64">
        <f>SUM(E20:E23)</f>
        <v>56316.100000000006</v>
      </c>
      <c r="F19" s="69">
        <f>SUM(F20:F23)</f>
        <v>78236.87</v>
      </c>
      <c r="G19" s="51">
        <f>SUM(G20:G23)</f>
        <v>0</v>
      </c>
      <c r="H19" s="54"/>
      <c r="I19" s="54"/>
    </row>
    <row r="20" spans="1:11" ht="127.5" x14ac:dyDescent="0.2">
      <c r="A20" s="10" t="s">
        <v>86</v>
      </c>
      <c r="B20" s="59" t="s">
        <v>197</v>
      </c>
      <c r="C20" s="52">
        <v>2011</v>
      </c>
      <c r="D20" s="52">
        <v>2012</v>
      </c>
      <c r="E20" s="65">
        <v>8769.93</v>
      </c>
      <c r="F20" s="70">
        <v>8539.76</v>
      </c>
      <c r="G20" s="54"/>
      <c r="H20" s="54"/>
      <c r="I20" s="54"/>
    </row>
    <row r="21" spans="1:11" ht="25.5" x14ac:dyDescent="0.2">
      <c r="A21" s="10" t="s">
        <v>87</v>
      </c>
      <c r="B21" s="59" t="s">
        <v>196</v>
      </c>
      <c r="C21" s="52">
        <v>2011</v>
      </c>
      <c r="D21" s="52">
        <v>2012</v>
      </c>
      <c r="E21" s="65">
        <v>4769.97</v>
      </c>
      <c r="F21" s="70">
        <v>4698.29</v>
      </c>
      <c r="G21" s="54"/>
      <c r="H21" s="54"/>
      <c r="I21" s="54"/>
    </row>
    <row r="22" spans="1:11" ht="51" x14ac:dyDescent="0.2">
      <c r="A22" s="10" t="s">
        <v>89</v>
      </c>
      <c r="B22" s="59" t="s">
        <v>195</v>
      </c>
      <c r="C22" s="52">
        <v>2012</v>
      </c>
      <c r="D22" s="52">
        <v>2012</v>
      </c>
      <c r="E22" s="65">
        <v>4077.84</v>
      </c>
      <c r="F22" s="70">
        <v>4077.84</v>
      </c>
      <c r="G22" s="54"/>
      <c r="H22" s="54"/>
      <c r="I22" s="54"/>
    </row>
    <row r="23" spans="1:11" x14ac:dyDescent="0.2">
      <c r="A23" s="10" t="s">
        <v>89</v>
      </c>
      <c r="B23" s="59" t="s">
        <v>98</v>
      </c>
      <c r="C23" s="52" t="s">
        <v>85</v>
      </c>
      <c r="D23" s="52"/>
      <c r="E23" s="65">
        <v>38698.36</v>
      </c>
      <c r="F23" s="70">
        <v>60920.98</v>
      </c>
      <c r="G23" s="54"/>
      <c r="H23" s="54"/>
      <c r="I23" s="54"/>
    </row>
    <row r="24" spans="1:11" x14ac:dyDescent="0.2">
      <c r="A24" s="10" t="s">
        <v>5</v>
      </c>
      <c r="B24" s="54" t="s">
        <v>50</v>
      </c>
      <c r="C24" s="53"/>
      <c r="D24" s="53"/>
      <c r="E24" s="66"/>
      <c r="F24" s="70"/>
      <c r="G24" s="53"/>
      <c r="H24" s="53"/>
      <c r="I24" s="53"/>
    </row>
    <row r="25" spans="1:11" x14ac:dyDescent="0.2">
      <c r="A25" s="11" t="s">
        <v>6</v>
      </c>
      <c r="B25" s="62" t="s">
        <v>51</v>
      </c>
      <c r="C25" s="53"/>
      <c r="D25" s="53"/>
      <c r="E25" s="53"/>
      <c r="F25" s="69">
        <v>1464.95</v>
      </c>
      <c r="G25" s="53"/>
      <c r="H25" s="53"/>
      <c r="I25" s="53"/>
    </row>
    <row r="26" spans="1:11" x14ac:dyDescent="0.2">
      <c r="A26" s="63" t="s">
        <v>99</v>
      </c>
      <c r="B26" s="62" t="s">
        <v>100</v>
      </c>
      <c r="C26" s="53"/>
      <c r="D26" s="53"/>
      <c r="E26" s="53"/>
      <c r="F26" s="69">
        <v>28342.89</v>
      </c>
      <c r="G26" s="53"/>
      <c r="H26" s="53"/>
      <c r="I26" s="53"/>
    </row>
    <row r="27" spans="1:11" x14ac:dyDescent="0.2">
      <c r="A27" s="1" t="s">
        <v>8</v>
      </c>
      <c r="B27" s="4"/>
      <c r="C27" s="5"/>
      <c r="D27" s="5"/>
      <c r="E27" s="5"/>
    </row>
    <row r="28" spans="1:11" ht="28.5" customHeight="1" x14ac:dyDescent="0.2">
      <c r="A28" s="264" t="s">
        <v>48</v>
      </c>
      <c r="B28" s="264"/>
      <c r="C28" s="264"/>
      <c r="D28" s="264"/>
      <c r="E28" s="264"/>
      <c r="F28" s="264"/>
      <c r="G28" s="264"/>
      <c r="H28" s="264"/>
      <c r="I28" s="264"/>
    </row>
    <row r="29" spans="1:11" ht="24.75" customHeight="1" x14ac:dyDescent="0.2">
      <c r="A29" s="264" t="s">
        <v>52</v>
      </c>
      <c r="B29" s="264"/>
      <c r="C29" s="264"/>
      <c r="D29" s="264"/>
      <c r="E29" s="264"/>
      <c r="F29" s="264"/>
      <c r="G29" s="264"/>
      <c r="H29" s="264"/>
      <c r="I29" s="264"/>
      <c r="J29" s="47"/>
      <c r="K29" s="47"/>
    </row>
    <row r="30" spans="1:11" ht="12.75" customHeight="1" x14ac:dyDescent="0.2">
      <c r="A30" s="264" t="s">
        <v>73</v>
      </c>
      <c r="B30" s="264"/>
      <c r="C30" s="264"/>
      <c r="D30" s="264"/>
      <c r="E30" s="264"/>
      <c r="F30" s="264"/>
      <c r="G30" s="264"/>
      <c r="H30" s="264"/>
      <c r="I30" s="264"/>
    </row>
    <row r="31" spans="1:11" ht="26.25" customHeight="1" x14ac:dyDescent="0.2">
      <c r="A31" s="264" t="s">
        <v>74</v>
      </c>
      <c r="B31" s="264"/>
      <c r="C31" s="264"/>
      <c r="D31" s="264"/>
      <c r="E31" s="264"/>
      <c r="F31" s="264"/>
      <c r="G31" s="264"/>
      <c r="H31" s="264"/>
      <c r="I31" s="264"/>
      <c r="J31" s="47"/>
      <c r="K31" s="47"/>
    </row>
    <row r="38" spans="5:5" ht="15.75" x14ac:dyDescent="0.25">
      <c r="E38" s="48"/>
    </row>
  </sheetData>
  <mergeCells count="13">
    <mergeCell ref="A31:I31"/>
    <mergeCell ref="C13:E15"/>
    <mergeCell ref="A28:I28"/>
    <mergeCell ref="A29:I29"/>
    <mergeCell ref="A30:I30"/>
    <mergeCell ref="B6:I6"/>
    <mergeCell ref="F7:I7"/>
    <mergeCell ref="B8:K8"/>
    <mergeCell ref="A10:A11"/>
    <mergeCell ref="B10:B11"/>
    <mergeCell ref="C10:D10"/>
    <mergeCell ref="E10:F10"/>
    <mergeCell ref="G10:I10"/>
  </mergeCells>
  <printOptions horizontalCentered="1"/>
  <pageMargins left="0.35433070866141736" right="0.35433070866141736" top="0.19685039370078741" bottom="0.19685039370078741" header="0.19685039370078741" footer="0.11811023622047245"/>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view="pageBreakPreview" zoomScaleNormal="100" workbookViewId="0">
      <selection activeCell="C12" sqref="A12:I35"/>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8.75" customHeight="1" x14ac:dyDescent="0.25">
      <c r="I1" s="15" t="s">
        <v>64</v>
      </c>
    </row>
    <row r="2" spans="1:11" ht="15.75" x14ac:dyDescent="0.25">
      <c r="I2" s="15" t="s">
        <v>0</v>
      </c>
    </row>
    <row r="3" spans="1:11" ht="15.75" x14ac:dyDescent="0.25">
      <c r="I3" s="15" t="s">
        <v>75</v>
      </c>
    </row>
    <row r="5" spans="1:11" ht="54" customHeight="1" x14ac:dyDescent="0.25">
      <c r="B5" s="271" t="s">
        <v>213</v>
      </c>
      <c r="C5" s="271"/>
      <c r="D5" s="271"/>
      <c r="E5" s="271"/>
      <c r="F5" s="271"/>
      <c r="G5" s="271"/>
      <c r="H5" s="271"/>
      <c r="I5" s="271"/>
      <c r="J5" s="34"/>
      <c r="K5" s="34"/>
    </row>
    <row r="6" spans="1:11" x14ac:dyDescent="0.2">
      <c r="B6" s="6"/>
      <c r="C6" s="6"/>
      <c r="D6" s="6"/>
      <c r="F6" s="282" t="s">
        <v>1</v>
      </c>
      <c r="G6" s="282"/>
      <c r="H6" s="282"/>
      <c r="I6" s="282"/>
      <c r="J6" s="117"/>
    </row>
    <row r="7" spans="1:11" ht="15.75" x14ac:dyDescent="0.2">
      <c r="B7" s="272" t="s">
        <v>54</v>
      </c>
      <c r="C7" s="272"/>
      <c r="D7" s="272"/>
      <c r="E7" s="272"/>
      <c r="F7" s="272"/>
      <c r="G7" s="272"/>
      <c r="H7" s="272"/>
      <c r="I7" s="272"/>
      <c r="J7" s="272"/>
      <c r="K7" s="272"/>
    </row>
    <row r="9" spans="1:11" ht="46.5" customHeight="1" x14ac:dyDescent="0.2">
      <c r="A9" s="292" t="s">
        <v>2</v>
      </c>
      <c r="B9" s="292" t="s">
        <v>7</v>
      </c>
      <c r="C9" s="289" t="s">
        <v>11</v>
      </c>
      <c r="D9" s="291"/>
      <c r="E9" s="289" t="s">
        <v>77</v>
      </c>
      <c r="F9" s="291"/>
      <c r="G9" s="289" t="s">
        <v>47</v>
      </c>
      <c r="H9" s="290"/>
      <c r="I9" s="291"/>
    </row>
    <row r="10" spans="1:11" ht="63.75" x14ac:dyDescent="0.2">
      <c r="A10" s="293"/>
      <c r="B10" s="293"/>
      <c r="C10" s="2" t="s">
        <v>9</v>
      </c>
      <c r="D10" s="2" t="s">
        <v>10</v>
      </c>
      <c r="E10" s="118" t="s">
        <v>13</v>
      </c>
      <c r="F10" s="118" t="s">
        <v>14</v>
      </c>
      <c r="G10" s="2" t="s">
        <v>45</v>
      </c>
      <c r="H10" s="2" t="s">
        <v>30</v>
      </c>
      <c r="I10" s="2" t="s">
        <v>46</v>
      </c>
    </row>
    <row r="11" spans="1:11" x14ac:dyDescent="0.2">
      <c r="A11" s="3">
        <v>1</v>
      </c>
      <c r="B11" s="7">
        <v>2</v>
      </c>
      <c r="C11" s="3">
        <v>3</v>
      </c>
      <c r="D11" s="3">
        <v>4</v>
      </c>
      <c r="E11" s="12">
        <v>5</v>
      </c>
      <c r="F11" s="3">
        <v>6</v>
      </c>
      <c r="G11" s="3">
        <v>7</v>
      </c>
      <c r="H11" s="3">
        <v>8</v>
      </c>
      <c r="I11" s="3">
        <v>9</v>
      </c>
    </row>
    <row r="12" spans="1:11" x14ac:dyDescent="0.2">
      <c r="A12" s="10">
        <v>1</v>
      </c>
      <c r="B12" s="8" t="s">
        <v>49</v>
      </c>
      <c r="C12" s="283"/>
      <c r="D12" s="284"/>
      <c r="E12" s="284"/>
      <c r="F12" s="71">
        <f>F13</f>
        <v>36452.160000000003</v>
      </c>
      <c r="G12" s="44"/>
      <c r="H12" s="45"/>
      <c r="I12" s="46"/>
    </row>
    <row r="13" spans="1:11" ht="25.5" x14ac:dyDescent="0.2">
      <c r="A13" s="10">
        <v>2</v>
      </c>
      <c r="B13" s="13" t="s">
        <v>67</v>
      </c>
      <c r="C13" s="285"/>
      <c r="D13" s="286"/>
      <c r="E13" s="286"/>
      <c r="F13" s="71">
        <f>F15+F22</f>
        <v>36452.160000000003</v>
      </c>
      <c r="G13" s="184">
        <f>G15+G22</f>
        <v>48.9</v>
      </c>
      <c r="H13" s="39"/>
      <c r="I13" s="39"/>
    </row>
    <row r="14" spans="1:11" ht="25.5" x14ac:dyDescent="0.2">
      <c r="A14" s="10"/>
      <c r="B14" s="14" t="s">
        <v>16</v>
      </c>
      <c r="C14" s="287"/>
      <c r="D14" s="288"/>
      <c r="E14" s="288"/>
      <c r="F14" s="71"/>
      <c r="G14" s="41"/>
      <c r="H14" s="42"/>
      <c r="I14" s="43"/>
    </row>
    <row r="15" spans="1:11" x14ac:dyDescent="0.2">
      <c r="A15" s="10" t="s">
        <v>3</v>
      </c>
      <c r="B15" s="9" t="s">
        <v>68</v>
      </c>
      <c r="C15" s="49"/>
      <c r="D15" s="49"/>
      <c r="E15" s="68">
        <f>SUM(E16:E20)</f>
        <v>16150</v>
      </c>
      <c r="F15" s="68">
        <f>SUM(F16:F21)</f>
        <v>16281.4</v>
      </c>
      <c r="G15" s="50">
        <f>SUM(G16:G20)</f>
        <v>44.4</v>
      </c>
      <c r="H15" s="39"/>
      <c r="I15" s="39"/>
    </row>
    <row r="16" spans="1:11" ht="47.25" x14ac:dyDescent="0.25">
      <c r="A16" s="10" t="s">
        <v>78</v>
      </c>
      <c r="B16" s="183" t="s">
        <v>212</v>
      </c>
      <c r="C16" s="3">
        <v>2012</v>
      </c>
      <c r="D16" s="3">
        <v>2012</v>
      </c>
      <c r="E16" s="228">
        <v>5732.14</v>
      </c>
      <c r="F16" s="228">
        <v>5732.14</v>
      </c>
      <c r="G16" s="3">
        <v>16.8</v>
      </c>
      <c r="H16" s="3" t="s">
        <v>167</v>
      </c>
      <c r="I16" s="3">
        <v>2</v>
      </c>
    </row>
    <row r="17" spans="1:11" ht="31.5" x14ac:dyDescent="0.25">
      <c r="A17" s="10" t="s">
        <v>79</v>
      </c>
      <c r="B17" s="183" t="s">
        <v>211</v>
      </c>
      <c r="C17" s="3">
        <v>2012</v>
      </c>
      <c r="D17" s="3">
        <v>2012</v>
      </c>
      <c r="E17" s="228">
        <v>1431.95</v>
      </c>
      <c r="F17" s="228">
        <v>1431.95</v>
      </c>
      <c r="G17" s="3">
        <v>3.8</v>
      </c>
      <c r="H17" s="3" t="s">
        <v>210</v>
      </c>
      <c r="I17" s="3">
        <v>1</v>
      </c>
    </row>
    <row r="18" spans="1:11" ht="31.5" x14ac:dyDescent="0.25">
      <c r="A18" s="10" t="s">
        <v>80</v>
      </c>
      <c r="B18" s="183" t="s">
        <v>209</v>
      </c>
      <c r="C18" s="3">
        <v>2012</v>
      </c>
      <c r="D18" s="3">
        <v>2012</v>
      </c>
      <c r="E18" s="228">
        <v>1399.57</v>
      </c>
      <c r="F18" s="228">
        <v>1399.57</v>
      </c>
      <c r="G18" s="3">
        <v>4.5</v>
      </c>
      <c r="H18" s="3" t="s">
        <v>208</v>
      </c>
      <c r="I18" s="3">
        <v>1</v>
      </c>
    </row>
    <row r="19" spans="1:11" ht="47.25" x14ac:dyDescent="0.25">
      <c r="A19" s="10" t="s">
        <v>81</v>
      </c>
      <c r="B19" s="183" t="s">
        <v>207</v>
      </c>
      <c r="C19" s="3">
        <v>2012</v>
      </c>
      <c r="D19" s="3">
        <v>2012</v>
      </c>
      <c r="E19" s="228">
        <v>4249.97</v>
      </c>
      <c r="F19" s="228">
        <v>4249.97</v>
      </c>
      <c r="G19" s="3">
        <v>7.8</v>
      </c>
      <c r="H19" s="3" t="s">
        <v>167</v>
      </c>
      <c r="I19" s="3">
        <v>1</v>
      </c>
    </row>
    <row r="20" spans="1:11" ht="47.25" x14ac:dyDescent="0.25">
      <c r="A20" s="10" t="s">
        <v>82</v>
      </c>
      <c r="B20" s="183" t="s">
        <v>206</v>
      </c>
      <c r="C20" s="3">
        <v>2012</v>
      </c>
      <c r="D20" s="3">
        <v>2012</v>
      </c>
      <c r="E20" s="228">
        <v>3336.37</v>
      </c>
      <c r="F20" s="228">
        <v>3336.37</v>
      </c>
      <c r="G20" s="3">
        <v>11.5</v>
      </c>
      <c r="H20" s="3" t="s">
        <v>167</v>
      </c>
      <c r="I20" s="3">
        <v>1</v>
      </c>
    </row>
    <row r="21" spans="1:11" ht="78.75" x14ac:dyDescent="0.25">
      <c r="A21" s="10" t="s">
        <v>83</v>
      </c>
      <c r="B21" s="229" t="s">
        <v>84</v>
      </c>
      <c r="C21" s="3">
        <v>2012</v>
      </c>
      <c r="D21" s="3">
        <v>2013</v>
      </c>
      <c r="E21" s="228">
        <v>3981.4</v>
      </c>
      <c r="F21" s="228">
        <v>131.4</v>
      </c>
      <c r="G21" s="3">
        <v>0.5</v>
      </c>
      <c r="H21" s="3">
        <v>315</v>
      </c>
      <c r="I21" s="3" t="s">
        <v>85</v>
      </c>
    </row>
    <row r="22" spans="1:11" x14ac:dyDescent="0.2">
      <c r="A22" s="10" t="s">
        <v>4</v>
      </c>
      <c r="B22" s="51" t="s">
        <v>15</v>
      </c>
      <c r="C22" s="2"/>
      <c r="D22" s="2"/>
      <c r="E22" s="69">
        <f>E25</f>
        <v>13422.64</v>
      </c>
      <c r="F22" s="69">
        <f>F25+F23+F24</f>
        <v>20170.760000000002</v>
      </c>
      <c r="G22" s="51">
        <f>G25</f>
        <v>4.5</v>
      </c>
      <c r="H22" s="3"/>
      <c r="I22" s="3"/>
    </row>
    <row r="23" spans="1:11" ht="47.25" x14ac:dyDescent="0.25">
      <c r="A23" s="10" t="s">
        <v>86</v>
      </c>
      <c r="B23" s="183" t="s">
        <v>205</v>
      </c>
      <c r="C23" s="52">
        <v>2011</v>
      </c>
      <c r="D23" s="52">
        <v>2012</v>
      </c>
      <c r="E23" s="65">
        <v>6306.76</v>
      </c>
      <c r="F23" s="65">
        <v>6306.76</v>
      </c>
      <c r="G23" s="51">
        <v>1.35</v>
      </c>
      <c r="H23" s="2">
        <v>315</v>
      </c>
      <c r="I23" s="3"/>
    </row>
    <row r="24" spans="1:11" ht="78.75" x14ac:dyDescent="0.25">
      <c r="A24" s="10" t="s">
        <v>87</v>
      </c>
      <c r="B24" s="227" t="s">
        <v>88</v>
      </c>
      <c r="C24" s="52">
        <v>2012</v>
      </c>
      <c r="D24" s="52">
        <v>2013</v>
      </c>
      <c r="E24" s="65">
        <v>8948.36</v>
      </c>
      <c r="F24" s="65">
        <v>441.36</v>
      </c>
      <c r="G24" s="51">
        <v>5.4</v>
      </c>
      <c r="H24" s="2">
        <v>225</v>
      </c>
      <c r="I24" s="3"/>
    </row>
    <row r="25" spans="1:11" ht="31.5" x14ac:dyDescent="0.25">
      <c r="A25" s="10" t="s">
        <v>89</v>
      </c>
      <c r="B25" s="226" t="s">
        <v>204</v>
      </c>
      <c r="C25" s="2">
        <v>2011</v>
      </c>
      <c r="D25" s="2">
        <v>2012</v>
      </c>
      <c r="E25" s="70">
        <v>13422.64</v>
      </c>
      <c r="F25" s="70">
        <v>13422.64</v>
      </c>
      <c r="G25" s="2">
        <v>4.5</v>
      </c>
      <c r="H25" s="2" t="s">
        <v>203</v>
      </c>
      <c r="I25" s="3" t="s">
        <v>85</v>
      </c>
    </row>
    <row r="26" spans="1:11" x14ac:dyDescent="0.2">
      <c r="A26" s="10" t="s">
        <v>5</v>
      </c>
      <c r="B26" s="1" t="s">
        <v>50</v>
      </c>
      <c r="C26" s="53"/>
      <c r="D26" s="53"/>
      <c r="E26" s="54"/>
      <c r="F26" s="54"/>
      <c r="G26" s="53"/>
      <c r="H26" s="53"/>
      <c r="I26" s="53"/>
    </row>
    <row r="27" spans="1:11" x14ac:dyDescent="0.2">
      <c r="A27" s="55"/>
      <c r="C27" s="53"/>
      <c r="D27" s="53"/>
      <c r="E27" s="54"/>
      <c r="F27" s="54"/>
      <c r="G27" s="53"/>
      <c r="H27" s="53"/>
      <c r="I27" s="53"/>
    </row>
    <row r="28" spans="1:11" x14ac:dyDescent="0.2">
      <c r="A28" s="11" t="s">
        <v>6</v>
      </c>
      <c r="B28" s="56" t="s">
        <v>51</v>
      </c>
      <c r="C28" s="53"/>
      <c r="D28" s="53"/>
      <c r="E28" s="53"/>
      <c r="F28" s="54"/>
      <c r="G28" s="53"/>
      <c r="H28" s="53"/>
      <c r="I28" s="53"/>
    </row>
    <row r="29" spans="1:11" x14ac:dyDescent="0.2">
      <c r="A29" s="1" t="s">
        <v>8</v>
      </c>
      <c r="B29" s="4"/>
      <c r="C29" s="5"/>
      <c r="D29" s="5"/>
      <c r="E29" s="5"/>
    </row>
    <row r="30" spans="1:11" ht="28.5" customHeight="1" x14ac:dyDescent="0.2">
      <c r="A30" s="264" t="s">
        <v>48</v>
      </c>
      <c r="B30" s="264"/>
      <c r="C30" s="264"/>
      <c r="D30" s="264"/>
      <c r="E30" s="264"/>
      <c r="F30" s="264"/>
      <c r="G30" s="264"/>
      <c r="H30" s="264"/>
      <c r="I30" s="264"/>
    </row>
    <row r="31" spans="1:11" ht="24.75" customHeight="1" x14ac:dyDescent="0.2">
      <c r="A31" s="264" t="s">
        <v>52</v>
      </c>
      <c r="B31" s="264"/>
      <c r="C31" s="264"/>
      <c r="D31" s="264"/>
      <c r="E31" s="264"/>
      <c r="F31" s="264"/>
      <c r="G31" s="264"/>
      <c r="H31" s="264"/>
      <c r="I31" s="264"/>
      <c r="J31" s="47"/>
      <c r="K31" s="47"/>
    </row>
    <row r="32" spans="1:11" ht="12.75" customHeight="1" x14ac:dyDescent="0.2">
      <c r="A32" s="264" t="s">
        <v>73</v>
      </c>
      <c r="B32" s="264"/>
      <c r="C32" s="264"/>
      <c r="D32" s="264"/>
      <c r="E32" s="264"/>
      <c r="F32" s="264"/>
      <c r="G32" s="264"/>
      <c r="H32" s="264"/>
      <c r="I32" s="264"/>
    </row>
    <row r="33" spans="1:11" ht="26.25" customHeight="1" x14ac:dyDescent="0.2">
      <c r="A33" s="264" t="s">
        <v>74</v>
      </c>
      <c r="B33" s="264"/>
      <c r="C33" s="264"/>
      <c r="D33" s="264"/>
      <c r="E33" s="264"/>
      <c r="F33" s="264"/>
      <c r="G33" s="264"/>
      <c r="H33" s="264"/>
      <c r="I33" s="264"/>
      <c r="J33" s="47"/>
      <c r="K33" s="47"/>
    </row>
    <row r="40" spans="1:11" ht="15.75" x14ac:dyDescent="0.25">
      <c r="E40" s="48">
        <v>8</v>
      </c>
    </row>
  </sheetData>
  <mergeCells count="13">
    <mergeCell ref="F6:I6"/>
    <mergeCell ref="B7:K7"/>
    <mergeCell ref="B5:I5"/>
    <mergeCell ref="A31:I31"/>
    <mergeCell ref="A33:I33"/>
    <mergeCell ref="A30:I30"/>
    <mergeCell ref="C12:E14"/>
    <mergeCell ref="A9:A10"/>
    <mergeCell ref="B9:B10"/>
    <mergeCell ref="C9:D9"/>
    <mergeCell ref="E9:F9"/>
    <mergeCell ref="G9:I9"/>
    <mergeCell ref="A32:I32"/>
  </mergeCells>
  <printOptions horizontalCentered="1"/>
  <pageMargins left="0.35433070866141736" right="0.35433070866141736" top="0.19685039370078741" bottom="0.19685039370078741" header="0.19685039370078741" footer="0.11811023622047245"/>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view="pageBreakPreview" zoomScaleNormal="100" zoomScaleSheetLayoutView="100" workbookViewId="0">
      <selection activeCell="C13" sqref="C13:C35"/>
    </sheetView>
  </sheetViews>
  <sheetFormatPr defaultColWidth="16.28515625" defaultRowHeight="12.75" x14ac:dyDescent="0.2"/>
  <cols>
    <col min="1" max="1" width="56.85546875" style="186" customWidth="1"/>
    <col min="2" max="2" width="9.140625" style="186" customWidth="1"/>
    <col min="3" max="3" width="41.42578125" style="185" customWidth="1"/>
    <col min="4" max="4" width="22.28515625" style="185" customWidth="1"/>
    <col min="5" max="5" width="19.85546875" style="119" customWidth="1"/>
    <col min="6" max="6" width="17.7109375" style="119" customWidth="1"/>
    <col min="7" max="251" width="7.7109375" style="119" customWidth="1"/>
    <col min="252" max="252" width="71" style="119" customWidth="1"/>
    <col min="253" max="253" width="6.28515625" style="119" customWidth="1"/>
    <col min="254" max="254" width="18" style="119" customWidth="1"/>
    <col min="255" max="16384" width="16.28515625" style="119"/>
  </cols>
  <sheetData>
    <row r="1" spans="1:15" ht="15.75" x14ac:dyDescent="0.25">
      <c r="F1" s="218" t="s">
        <v>154</v>
      </c>
    </row>
    <row r="2" spans="1:15" ht="15.75" x14ac:dyDescent="0.25">
      <c r="F2" s="218" t="s">
        <v>0</v>
      </c>
    </row>
    <row r="3" spans="1:15" ht="15.75" x14ac:dyDescent="0.25">
      <c r="F3" s="218" t="s">
        <v>75</v>
      </c>
    </row>
    <row r="4" spans="1:15" ht="27" customHeight="1" x14ac:dyDescent="0.25">
      <c r="F4" s="218"/>
    </row>
    <row r="5" spans="1:15" ht="20.25" customHeight="1" x14ac:dyDescent="0.25">
      <c r="A5" s="298" t="s">
        <v>152</v>
      </c>
      <c r="B5" s="298"/>
      <c r="C5" s="298"/>
      <c r="D5" s="298"/>
      <c r="E5" s="298"/>
      <c r="F5" s="298"/>
      <c r="I5" s="147"/>
    </row>
    <row r="6" spans="1:15" ht="15" customHeight="1" x14ac:dyDescent="0.25">
      <c r="A6" s="217"/>
      <c r="B6" s="217"/>
      <c r="C6" s="303" t="s">
        <v>151</v>
      </c>
      <c r="D6" s="303"/>
      <c r="E6" s="303"/>
      <c r="F6" s="216"/>
    </row>
    <row r="7" spans="1:15" ht="15.75" customHeight="1" x14ac:dyDescent="0.2">
      <c r="A7" s="299" t="s">
        <v>150</v>
      </c>
      <c r="B7" s="299"/>
      <c r="C7" s="299"/>
      <c r="D7" s="299"/>
      <c r="E7" s="299"/>
      <c r="F7" s="299"/>
    </row>
    <row r="8" spans="1:15" ht="15.75" x14ac:dyDescent="0.2">
      <c r="A8" s="215"/>
      <c r="B8" s="215"/>
      <c r="C8" s="215"/>
      <c r="D8" s="215"/>
      <c r="E8" s="215"/>
      <c r="F8" s="215"/>
    </row>
    <row r="9" spans="1:15" ht="12.75" customHeight="1" x14ac:dyDescent="0.2">
      <c r="A9" s="300" t="s">
        <v>149</v>
      </c>
      <c r="B9" s="301" t="s">
        <v>2</v>
      </c>
      <c r="C9" s="301" t="s">
        <v>148</v>
      </c>
      <c r="D9" s="300" t="s">
        <v>147</v>
      </c>
      <c r="E9" s="302" t="s">
        <v>146</v>
      </c>
      <c r="F9" s="300" t="s">
        <v>145</v>
      </c>
      <c r="O9" s="147"/>
    </row>
    <row r="10" spans="1:15" s="147" customFormat="1" ht="94.5" customHeight="1" x14ac:dyDescent="0.2">
      <c r="A10" s="300"/>
      <c r="B10" s="301"/>
      <c r="C10" s="301"/>
      <c r="D10" s="300"/>
      <c r="E10" s="302"/>
      <c r="F10" s="300"/>
    </row>
    <row r="11" spans="1:15" s="147" customFormat="1" x14ac:dyDescent="0.2">
      <c r="A11" s="214">
        <v>1</v>
      </c>
      <c r="B11" s="213" t="s">
        <v>18</v>
      </c>
      <c r="C11" s="212" t="s">
        <v>3</v>
      </c>
      <c r="D11" s="198" t="s">
        <v>4</v>
      </c>
      <c r="E11" s="198" t="s">
        <v>5</v>
      </c>
      <c r="F11" s="198" t="s">
        <v>6</v>
      </c>
    </row>
    <row r="12" spans="1:15" s="147" customFormat="1" ht="49.5" customHeight="1" x14ac:dyDescent="0.2">
      <c r="A12" s="211" t="s">
        <v>144</v>
      </c>
      <c r="B12" s="198" t="s">
        <v>20</v>
      </c>
      <c r="C12" s="198"/>
      <c r="D12" s="198"/>
      <c r="E12" s="196"/>
      <c r="F12" s="196"/>
    </row>
    <row r="13" spans="1:15" s="147" customFormat="1" ht="13.5" customHeight="1" thickBot="1" x14ac:dyDescent="0.25">
      <c r="A13" s="210" t="s">
        <v>143</v>
      </c>
      <c r="B13" s="194" t="s">
        <v>21</v>
      </c>
      <c r="C13" s="304" t="s">
        <v>177</v>
      </c>
      <c r="D13" s="194" t="s">
        <v>175</v>
      </c>
      <c r="E13" s="209">
        <v>185.87</v>
      </c>
      <c r="F13" s="192"/>
    </row>
    <row r="14" spans="1:15" ht="12.75" customHeight="1" x14ac:dyDescent="0.2">
      <c r="A14" s="207" t="s">
        <v>141</v>
      </c>
      <c r="B14" s="203" t="s">
        <v>22</v>
      </c>
      <c r="C14" s="304"/>
      <c r="D14" s="203" t="s">
        <v>175</v>
      </c>
      <c r="E14" s="202">
        <v>233.37</v>
      </c>
      <c r="F14" s="201"/>
    </row>
    <row r="15" spans="1:15" ht="13.5" customHeight="1" thickBot="1" x14ac:dyDescent="0.25">
      <c r="A15" s="195" t="s">
        <v>127</v>
      </c>
      <c r="B15" s="194" t="s">
        <v>23</v>
      </c>
      <c r="C15" s="304"/>
      <c r="D15" s="208"/>
      <c r="E15" s="192"/>
      <c r="F15" s="192"/>
    </row>
    <row r="16" spans="1:15" x14ac:dyDescent="0.2">
      <c r="A16" s="207" t="s">
        <v>140</v>
      </c>
      <c r="B16" s="203" t="s">
        <v>24</v>
      </c>
      <c r="C16" s="304"/>
      <c r="D16" s="203" t="s">
        <v>175</v>
      </c>
      <c r="E16" s="202">
        <v>330.44</v>
      </c>
      <c r="F16" s="206"/>
    </row>
    <row r="17" spans="1:6" ht="12.75" customHeight="1" x14ac:dyDescent="0.2">
      <c r="A17" s="199" t="s">
        <v>127</v>
      </c>
      <c r="B17" s="198" t="s">
        <v>25</v>
      </c>
      <c r="C17" s="304"/>
      <c r="D17" s="200"/>
      <c r="E17" s="205"/>
      <c r="F17" s="205"/>
    </row>
    <row r="18" spans="1:6" ht="13.5" customHeight="1" thickBot="1" x14ac:dyDescent="0.25">
      <c r="A18" s="195" t="s">
        <v>124</v>
      </c>
      <c r="B18" s="194" t="s">
        <v>26</v>
      </c>
      <c r="C18" s="304"/>
      <c r="D18" s="194" t="s">
        <v>175</v>
      </c>
      <c r="E18" s="193">
        <v>330.44</v>
      </c>
      <c r="F18" s="204"/>
    </row>
    <row r="19" spans="1:6" x14ac:dyDescent="0.2">
      <c r="A19" s="201" t="s">
        <v>139</v>
      </c>
      <c r="B19" s="203" t="s">
        <v>28</v>
      </c>
      <c r="C19" s="304"/>
      <c r="D19" s="203" t="s">
        <v>176</v>
      </c>
      <c r="E19" s="202">
        <v>483.27</v>
      </c>
      <c r="F19" s="206"/>
    </row>
    <row r="20" spans="1:6" ht="12.75" customHeight="1" x14ac:dyDescent="0.2">
      <c r="A20" s="199" t="s">
        <v>127</v>
      </c>
      <c r="B20" s="198" t="s">
        <v>19</v>
      </c>
      <c r="C20" s="304"/>
      <c r="D20" s="200"/>
      <c r="E20" s="205"/>
      <c r="F20" s="205"/>
    </row>
    <row r="21" spans="1:6" ht="12.75" customHeight="1" x14ac:dyDescent="0.2">
      <c r="A21" s="199" t="s">
        <v>124</v>
      </c>
      <c r="B21" s="198" t="s">
        <v>29</v>
      </c>
      <c r="C21" s="304"/>
      <c r="D21" s="198" t="s">
        <v>175</v>
      </c>
      <c r="E21" s="197">
        <v>339.98</v>
      </c>
      <c r="F21" s="205"/>
    </row>
    <row r="22" spans="1:6" s="122" customFormat="1" ht="13.5" customHeight="1" thickBot="1" x14ac:dyDescent="0.25">
      <c r="A22" s="195" t="s">
        <v>122</v>
      </c>
      <c r="B22" s="194" t="s">
        <v>40</v>
      </c>
      <c r="C22" s="304"/>
      <c r="D22" s="194" t="s">
        <v>175</v>
      </c>
      <c r="E22" s="193">
        <v>0</v>
      </c>
      <c r="F22" s="204"/>
    </row>
    <row r="23" spans="1:6" x14ac:dyDescent="0.2">
      <c r="A23" s="201" t="s">
        <v>138</v>
      </c>
      <c r="B23" s="203" t="s">
        <v>41</v>
      </c>
      <c r="C23" s="304"/>
      <c r="D23" s="203" t="s">
        <v>175</v>
      </c>
      <c r="E23" s="202">
        <v>491.53</v>
      </c>
      <c r="F23" s="206"/>
    </row>
    <row r="24" spans="1:6" ht="39.75" customHeight="1" x14ac:dyDescent="0.2">
      <c r="A24" s="199" t="s">
        <v>127</v>
      </c>
      <c r="B24" s="198" t="s">
        <v>137</v>
      </c>
      <c r="C24" s="304"/>
      <c r="D24" s="200"/>
      <c r="E24" s="205"/>
      <c r="F24" s="205"/>
    </row>
    <row r="25" spans="1:6" ht="12.75" customHeight="1" x14ac:dyDescent="0.2">
      <c r="A25" s="199" t="s">
        <v>124</v>
      </c>
      <c r="B25" s="198" t="s">
        <v>136</v>
      </c>
      <c r="C25" s="304"/>
      <c r="D25" s="198" t="s">
        <v>175</v>
      </c>
      <c r="E25" s="197">
        <v>342.01</v>
      </c>
      <c r="F25" s="205"/>
    </row>
    <row r="26" spans="1:6" ht="26.25" customHeight="1" thickBot="1" x14ac:dyDescent="0.25">
      <c r="A26" s="195" t="s">
        <v>122</v>
      </c>
      <c r="B26" s="194" t="s">
        <v>135</v>
      </c>
      <c r="C26" s="304"/>
      <c r="D26" s="194" t="s">
        <v>175</v>
      </c>
      <c r="E26" s="193">
        <v>0</v>
      </c>
      <c r="F26" s="204"/>
    </row>
    <row r="27" spans="1:6" ht="25.5" x14ac:dyDescent="0.2">
      <c r="A27" s="201" t="s">
        <v>134</v>
      </c>
      <c r="B27" s="203" t="s">
        <v>133</v>
      </c>
      <c r="C27" s="304"/>
      <c r="D27" s="203" t="s">
        <v>175</v>
      </c>
      <c r="E27" s="202">
        <v>495.66</v>
      </c>
      <c r="F27" s="206"/>
    </row>
    <row r="28" spans="1:6" x14ac:dyDescent="0.2">
      <c r="A28" s="199" t="s">
        <v>127</v>
      </c>
      <c r="B28" s="198" t="s">
        <v>132</v>
      </c>
      <c r="C28" s="304"/>
      <c r="D28" s="200"/>
      <c r="E28" s="205"/>
      <c r="F28" s="205"/>
    </row>
    <row r="29" spans="1:6" x14ac:dyDescent="0.2">
      <c r="A29" s="199" t="s">
        <v>124</v>
      </c>
      <c r="B29" s="198" t="s">
        <v>131</v>
      </c>
      <c r="C29" s="304"/>
      <c r="D29" s="198" t="s">
        <v>175</v>
      </c>
      <c r="E29" s="197">
        <v>450.02</v>
      </c>
      <c r="F29" s="205"/>
    </row>
    <row r="30" spans="1:6" ht="13.5" thickBot="1" x14ac:dyDescent="0.25">
      <c r="A30" s="195" t="s">
        <v>122</v>
      </c>
      <c r="B30" s="194" t="s">
        <v>130</v>
      </c>
      <c r="C30" s="304"/>
      <c r="D30" s="194" t="s">
        <v>175</v>
      </c>
      <c r="E30" s="193">
        <v>0</v>
      </c>
      <c r="F30" s="204"/>
    </row>
    <row r="31" spans="1:6" x14ac:dyDescent="0.2">
      <c r="A31" s="201" t="s">
        <v>129</v>
      </c>
      <c r="B31" s="203" t="s">
        <v>128</v>
      </c>
      <c r="C31" s="304"/>
      <c r="D31" s="203" t="s">
        <v>175</v>
      </c>
      <c r="E31" s="202">
        <v>528.70000000000005</v>
      </c>
      <c r="F31" s="201"/>
    </row>
    <row r="32" spans="1:6" x14ac:dyDescent="0.2">
      <c r="A32" s="199" t="s">
        <v>127</v>
      </c>
      <c r="B32" s="198" t="s">
        <v>126</v>
      </c>
      <c r="C32" s="304"/>
      <c r="D32" s="200"/>
      <c r="E32" s="196"/>
      <c r="F32" s="196"/>
    </row>
    <row r="33" spans="1:6" x14ac:dyDescent="0.2">
      <c r="A33" s="199" t="s">
        <v>124</v>
      </c>
      <c r="B33" s="198" t="s">
        <v>123</v>
      </c>
      <c r="C33" s="304"/>
      <c r="D33" s="198" t="s">
        <v>175</v>
      </c>
      <c r="E33" s="197">
        <v>528.70000000000005</v>
      </c>
      <c r="F33" s="196"/>
    </row>
    <row r="34" spans="1:6" ht="13.5" thickBot="1" x14ac:dyDescent="0.25">
      <c r="A34" s="195" t="s">
        <v>122</v>
      </c>
      <c r="B34" s="194" t="s">
        <v>121</v>
      </c>
      <c r="C34" s="304"/>
      <c r="D34" s="194" t="s">
        <v>175</v>
      </c>
      <c r="E34" s="193">
        <v>0</v>
      </c>
      <c r="F34" s="192"/>
    </row>
    <row r="35" spans="1:6" ht="13.5" thickBot="1" x14ac:dyDescent="0.25">
      <c r="A35" s="191" t="s">
        <v>120</v>
      </c>
      <c r="B35" s="190" t="s">
        <v>119</v>
      </c>
      <c r="C35" s="304"/>
      <c r="D35" s="190" t="s">
        <v>175</v>
      </c>
      <c r="E35" s="189">
        <v>732.21</v>
      </c>
      <c r="F35" s="188"/>
    </row>
    <row r="36" spans="1:6" ht="15.75" x14ac:dyDescent="0.2">
      <c r="A36" s="127"/>
      <c r="B36" s="125"/>
      <c r="C36" s="126"/>
      <c r="D36" s="125"/>
      <c r="E36" s="124"/>
    </row>
    <row r="37" spans="1:6" ht="13.5" customHeight="1" x14ac:dyDescent="0.2">
      <c r="A37" s="270" t="s">
        <v>174</v>
      </c>
      <c r="B37" s="270"/>
      <c r="C37" s="270"/>
      <c r="D37" s="270"/>
      <c r="E37" s="270"/>
      <c r="F37" s="270"/>
    </row>
    <row r="38" spans="1:6" ht="26.25" customHeight="1" x14ac:dyDescent="0.2">
      <c r="A38" s="270"/>
      <c r="B38" s="270"/>
      <c r="C38" s="270"/>
      <c r="D38" s="270"/>
      <c r="E38" s="270"/>
      <c r="F38" s="270"/>
    </row>
    <row r="39" spans="1:6" x14ac:dyDescent="0.2">
      <c r="A39" s="187"/>
      <c r="B39" s="125"/>
      <c r="C39" s="125"/>
      <c r="D39" s="125"/>
    </row>
    <row r="40" spans="1:6" x14ac:dyDescent="0.2">
      <c r="A40" s="186" t="s">
        <v>8</v>
      </c>
    </row>
    <row r="41" spans="1:6" ht="12.75" customHeight="1" x14ac:dyDescent="0.2">
      <c r="A41" s="305" t="s">
        <v>114</v>
      </c>
      <c r="B41" s="305"/>
      <c r="C41" s="305"/>
      <c r="D41" s="305"/>
      <c r="E41" s="305"/>
      <c r="F41" s="305"/>
    </row>
    <row r="42" spans="1:6" ht="12.75" customHeight="1" x14ac:dyDescent="0.2">
      <c r="A42" s="305" t="s">
        <v>113</v>
      </c>
      <c r="B42" s="305"/>
      <c r="C42" s="305"/>
      <c r="D42" s="305"/>
      <c r="E42" s="305"/>
      <c r="F42" s="305"/>
    </row>
    <row r="43" spans="1:6" ht="12.75" customHeight="1" x14ac:dyDescent="0.2">
      <c r="A43" s="305" t="s">
        <v>112</v>
      </c>
      <c r="B43" s="305"/>
      <c r="C43" s="305"/>
      <c r="D43" s="305"/>
      <c r="E43" s="305"/>
      <c r="F43" s="305"/>
    </row>
  </sheetData>
  <mergeCells count="14">
    <mergeCell ref="A37:F38"/>
    <mergeCell ref="C13:C35"/>
    <mergeCell ref="A42:F42"/>
    <mergeCell ref="A43:F43"/>
    <mergeCell ref="A41:F41"/>
    <mergeCell ref="A5:F5"/>
    <mergeCell ref="A7:F7"/>
    <mergeCell ref="A9:A10"/>
    <mergeCell ref="C9:C10"/>
    <mergeCell ref="D9:D10"/>
    <mergeCell ref="E9:E10"/>
    <mergeCell ref="F9:F10"/>
    <mergeCell ref="B9:B10"/>
    <mergeCell ref="C6:E6"/>
  </mergeCells>
  <pageMargins left="0.70866141732283472" right="0.70866141732283472" top="0.74803149606299213" bottom="0.74803149606299213" header="0.31496062992125984" footer="0.31496062992125984"/>
  <pageSetup paperSize="9" scale="64" orientation="landscape" r:id="rId1"/>
  <headerFooter>
    <oddFooter>&amp;C3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zoomScaleNormal="100" zoomScaleSheetLayoutView="100" workbookViewId="0">
      <selection activeCell="U39" sqref="U39"/>
    </sheetView>
  </sheetViews>
  <sheetFormatPr defaultColWidth="16.42578125" defaultRowHeight="12.75" x14ac:dyDescent="0.2"/>
  <cols>
    <col min="1" max="1" width="58.7109375" style="1" customWidth="1"/>
    <col min="2" max="2" width="7.5703125" style="16" customWidth="1"/>
    <col min="3" max="3" width="12.85546875" style="16" customWidth="1"/>
    <col min="4" max="4" width="19.5703125" style="16" customWidth="1"/>
    <col min="5" max="5" width="8.85546875" style="16" customWidth="1"/>
    <col min="6" max="243" width="7.7109375" style="17" customWidth="1"/>
    <col min="244" max="244" width="71" style="17" customWidth="1"/>
    <col min="245" max="245" width="6.28515625" style="17" customWidth="1"/>
    <col min="246" max="246" width="18" style="17" customWidth="1"/>
    <col min="247" max="247" width="16.28515625" style="17" customWidth="1"/>
    <col min="248" max="16384" width="16.42578125" style="17"/>
  </cols>
  <sheetData>
    <row r="1" spans="1:5" ht="15.75" x14ac:dyDescent="0.25">
      <c r="D1" s="15" t="s">
        <v>55</v>
      </c>
    </row>
    <row r="2" spans="1:5" ht="15.75" x14ac:dyDescent="0.25">
      <c r="D2" s="15" t="s">
        <v>0</v>
      </c>
    </row>
    <row r="3" spans="1:5" ht="15.75" x14ac:dyDescent="0.25">
      <c r="D3" s="15" t="s">
        <v>76</v>
      </c>
    </row>
    <row r="6" spans="1:5" ht="37.5" customHeight="1" x14ac:dyDescent="0.2"/>
    <row r="7" spans="1:5" ht="44.25" customHeight="1" x14ac:dyDescent="0.25">
      <c r="A7" s="306" t="s">
        <v>111</v>
      </c>
      <c r="B7" s="306"/>
      <c r="C7" s="306"/>
      <c r="D7" s="306"/>
      <c r="E7" s="74"/>
    </row>
    <row r="8" spans="1:5" ht="15" customHeight="1" x14ac:dyDescent="0.2">
      <c r="A8" s="311" t="s">
        <v>56</v>
      </c>
      <c r="B8" s="311"/>
      <c r="C8" s="311"/>
      <c r="D8" s="311"/>
      <c r="E8" s="75"/>
    </row>
    <row r="9" spans="1:5" ht="15.75" customHeight="1" x14ac:dyDescent="0.2">
      <c r="A9" s="310" t="s">
        <v>54</v>
      </c>
      <c r="B9" s="310"/>
      <c r="C9" s="310"/>
      <c r="D9" s="310"/>
      <c r="E9" s="76"/>
    </row>
    <row r="10" spans="1:5" ht="12.75" customHeight="1" x14ac:dyDescent="0.2">
      <c r="A10" s="77"/>
      <c r="B10" s="77"/>
      <c r="C10" s="77"/>
      <c r="D10" s="77"/>
      <c r="E10" s="77"/>
    </row>
    <row r="11" spans="1:5" x14ac:dyDescent="0.2">
      <c r="A11" s="307" t="s">
        <v>7</v>
      </c>
      <c r="B11" s="307" t="s">
        <v>2</v>
      </c>
      <c r="C11" s="307" t="s">
        <v>57</v>
      </c>
      <c r="D11" s="307" t="s">
        <v>17</v>
      </c>
      <c r="E11" s="18"/>
    </row>
    <row r="12" spans="1:5" x14ac:dyDescent="0.2">
      <c r="A12" s="308"/>
      <c r="B12" s="308"/>
      <c r="C12" s="308"/>
      <c r="D12" s="308"/>
      <c r="E12" s="18"/>
    </row>
    <row r="13" spans="1:5" x14ac:dyDescent="0.2">
      <c r="A13" s="19">
        <v>1</v>
      </c>
      <c r="B13" s="78" t="s">
        <v>18</v>
      </c>
      <c r="C13" s="19" t="s">
        <v>3</v>
      </c>
      <c r="D13" s="73" t="s">
        <v>4</v>
      </c>
      <c r="E13" s="18"/>
    </row>
    <row r="14" spans="1:5" ht="15.75" x14ac:dyDescent="0.2">
      <c r="A14" s="25" t="s">
        <v>58</v>
      </c>
      <c r="B14" s="79" t="s">
        <v>20</v>
      </c>
      <c r="C14" s="90" t="s">
        <v>59</v>
      </c>
      <c r="D14" s="94">
        <v>2153904.003</v>
      </c>
      <c r="E14" s="18"/>
    </row>
    <row r="15" spans="1:5" x14ac:dyDescent="0.2">
      <c r="A15" s="26" t="s">
        <v>38</v>
      </c>
      <c r="B15" s="80" t="s">
        <v>21</v>
      </c>
      <c r="C15" s="91" t="s">
        <v>61</v>
      </c>
      <c r="D15" s="95">
        <v>1134326.5337600003</v>
      </c>
      <c r="E15" s="18"/>
    </row>
    <row r="16" spans="1:5" x14ac:dyDescent="0.2">
      <c r="A16" s="82" t="s">
        <v>37</v>
      </c>
      <c r="B16" s="80" t="s">
        <v>22</v>
      </c>
      <c r="C16" s="91" t="s">
        <v>60</v>
      </c>
      <c r="D16" s="95">
        <v>1063466.45715583</v>
      </c>
      <c r="E16" s="93"/>
    </row>
    <row r="17" spans="1:5" x14ac:dyDescent="0.2">
      <c r="A17" s="23" t="s">
        <v>69</v>
      </c>
      <c r="B17" s="80" t="s">
        <v>23</v>
      </c>
      <c r="C17" s="91" t="s">
        <v>60</v>
      </c>
      <c r="D17" s="95">
        <v>75600.095289999997</v>
      </c>
      <c r="E17" s="93"/>
    </row>
    <row r="18" spans="1:5" x14ac:dyDescent="0.2">
      <c r="A18" s="23" t="s">
        <v>31</v>
      </c>
      <c r="B18" s="80" t="s">
        <v>24</v>
      </c>
      <c r="C18" s="91" t="s">
        <v>60</v>
      </c>
      <c r="D18" s="95">
        <v>519657.69232999999</v>
      </c>
      <c r="E18" s="67"/>
    </row>
    <row r="19" spans="1:5" x14ac:dyDescent="0.2">
      <c r="A19" s="23" t="s">
        <v>32</v>
      </c>
      <c r="B19" s="80" t="s">
        <v>25</v>
      </c>
      <c r="C19" s="91" t="s">
        <v>60</v>
      </c>
      <c r="D19" s="95">
        <v>138291.47910999999</v>
      </c>
      <c r="E19" s="93"/>
    </row>
    <row r="20" spans="1:5" x14ac:dyDescent="0.2">
      <c r="A20" s="23" t="s">
        <v>44</v>
      </c>
      <c r="B20" s="80" t="s">
        <v>26</v>
      </c>
      <c r="C20" s="91" t="s">
        <v>60</v>
      </c>
      <c r="D20" s="95">
        <v>188661.08</v>
      </c>
      <c r="E20" s="18"/>
    </row>
    <row r="21" spans="1:5" x14ac:dyDescent="0.2">
      <c r="A21" s="23" t="s">
        <v>33</v>
      </c>
      <c r="B21" s="80" t="s">
        <v>27</v>
      </c>
      <c r="C21" s="91" t="s">
        <v>60</v>
      </c>
      <c r="D21" s="95">
        <v>39484</v>
      </c>
      <c r="E21" s="18"/>
    </row>
    <row r="22" spans="1:5" x14ac:dyDescent="0.2">
      <c r="A22" s="23" t="s">
        <v>34</v>
      </c>
      <c r="B22" s="80" t="s">
        <v>28</v>
      </c>
      <c r="C22" s="91" t="s">
        <v>60</v>
      </c>
      <c r="D22" s="95">
        <v>1909.404</v>
      </c>
      <c r="E22" s="18"/>
    </row>
    <row r="23" spans="1:5" x14ac:dyDescent="0.2">
      <c r="A23" s="23" t="s">
        <v>35</v>
      </c>
      <c r="B23" s="80" t="s">
        <v>19</v>
      </c>
      <c r="C23" s="91" t="s">
        <v>60</v>
      </c>
      <c r="D23" s="95">
        <v>99862.706425830096</v>
      </c>
      <c r="E23" s="18"/>
    </row>
    <row r="24" spans="1:5" x14ac:dyDescent="0.2">
      <c r="A24" s="83" t="s">
        <v>36</v>
      </c>
      <c r="B24" s="84" t="s">
        <v>29</v>
      </c>
      <c r="C24" s="92" t="s">
        <v>62</v>
      </c>
      <c r="D24" s="111">
        <v>1470</v>
      </c>
      <c r="E24" s="18"/>
    </row>
    <row r="25" spans="1:5" x14ac:dyDescent="0.2">
      <c r="A25" s="86"/>
      <c r="B25" s="87"/>
      <c r="C25" s="87"/>
      <c r="D25" s="112"/>
      <c r="E25" s="88"/>
    </row>
    <row r="26" spans="1:5" x14ac:dyDescent="0.2">
      <c r="A26" s="23" t="s">
        <v>70</v>
      </c>
      <c r="B26" s="80" t="s">
        <v>40</v>
      </c>
      <c r="C26" s="81" t="s">
        <v>63</v>
      </c>
      <c r="D26" s="113">
        <v>17502.509999999998</v>
      </c>
      <c r="E26" s="18"/>
    </row>
    <row r="27" spans="1:5" x14ac:dyDescent="0.2">
      <c r="A27" s="38" t="s">
        <v>71</v>
      </c>
      <c r="B27" s="89" t="s">
        <v>41</v>
      </c>
      <c r="C27" s="85" t="s">
        <v>62</v>
      </c>
      <c r="D27" s="114">
        <v>2793</v>
      </c>
      <c r="E27" s="18"/>
    </row>
    <row r="28" spans="1:5" x14ac:dyDescent="0.2">
      <c r="A28" s="17"/>
      <c r="B28" s="77"/>
      <c r="C28" s="77"/>
      <c r="D28" s="77"/>
      <c r="E28" s="77"/>
    </row>
    <row r="29" spans="1:5" ht="37.5" customHeight="1" x14ac:dyDescent="0.2">
      <c r="A29" s="309" t="s">
        <v>72</v>
      </c>
      <c r="B29" s="309"/>
      <c r="C29" s="309"/>
      <c r="D29" s="309"/>
      <c r="E29" s="17"/>
    </row>
    <row r="30" spans="1:5" x14ac:dyDescent="0.2">
      <c r="A30" s="77"/>
      <c r="B30" s="77"/>
      <c r="C30" s="77"/>
      <c r="D30" s="77"/>
      <c r="E30" s="77"/>
    </row>
    <row r="31" spans="1:5" x14ac:dyDescent="0.2">
      <c r="A31" s="77"/>
      <c r="B31" s="77"/>
      <c r="C31" s="77"/>
      <c r="D31" s="77"/>
      <c r="E31" s="77"/>
    </row>
    <row r="32" spans="1:5" x14ac:dyDescent="0.2">
      <c r="A32" s="77"/>
      <c r="B32" s="77"/>
      <c r="C32" s="77"/>
      <c r="D32" s="77"/>
      <c r="E32" s="77"/>
    </row>
    <row r="33" spans="1:5" x14ac:dyDescent="0.2">
      <c r="A33" s="77"/>
      <c r="B33" s="77"/>
      <c r="C33" s="100"/>
      <c r="D33" s="100"/>
      <c r="E33" s="77"/>
    </row>
    <row r="34" spans="1:5" x14ac:dyDescent="0.2">
      <c r="C34" s="100"/>
      <c r="D34" s="100"/>
      <c r="E34" s="100"/>
    </row>
    <row r="35" spans="1:5" x14ac:dyDescent="0.2">
      <c r="C35" s="100"/>
      <c r="D35" s="100"/>
      <c r="E35" s="100"/>
    </row>
    <row r="36" spans="1:5" x14ac:dyDescent="0.2">
      <c r="C36" s="100"/>
      <c r="D36" s="100"/>
      <c r="E36" s="100"/>
    </row>
    <row r="37" spans="1:5" x14ac:dyDescent="0.2">
      <c r="C37" s="100"/>
      <c r="D37" s="100"/>
      <c r="E37" s="100"/>
    </row>
    <row r="38" spans="1:5" x14ac:dyDescent="0.2">
      <c r="C38" s="100"/>
      <c r="D38" s="100"/>
      <c r="E38" s="100"/>
    </row>
    <row r="39" spans="1:5" x14ac:dyDescent="0.2">
      <c r="C39" s="100"/>
    </row>
    <row r="40" spans="1:5" x14ac:dyDescent="0.2">
      <c r="C40" s="100"/>
      <c r="E40" s="100"/>
    </row>
    <row r="41" spans="1:5" x14ac:dyDescent="0.2">
      <c r="C41" s="100"/>
    </row>
    <row r="42" spans="1:5" x14ac:dyDescent="0.2">
      <c r="C42" s="100"/>
    </row>
    <row r="43" spans="1:5" x14ac:dyDescent="0.2">
      <c r="C43" s="100"/>
    </row>
  </sheetData>
  <mergeCells count="8">
    <mergeCell ref="A7:D7"/>
    <mergeCell ref="C11:C12"/>
    <mergeCell ref="A29:D29"/>
    <mergeCell ref="D11:D12"/>
    <mergeCell ref="B11:B12"/>
    <mergeCell ref="A11:A12"/>
    <mergeCell ref="A9:D9"/>
    <mergeCell ref="A8:D8"/>
  </mergeCells>
  <phoneticPr fontId="0" type="noConversion"/>
  <printOptions horizontalCentered="1"/>
  <pageMargins left="0.62992125984251968" right="0.27559055118110237" top="0.47244094488188981" bottom="0.39370078740157483" header="0.23622047244094491" footer="0.23622047244094491"/>
  <pageSetup paperSize="9" scale="65" orientation="portrait" r:id="rId1"/>
  <headerFooter differentOddEven="1" alignWithMargins="0">
    <oddFooter>&amp;C4</oddFooter>
    <evenFooter>&amp;C5</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M33"/>
  <sheetViews>
    <sheetView view="pageBreakPreview" zoomScaleNormal="100" zoomScaleSheetLayoutView="100" workbookViewId="0">
      <selection activeCell="F13" sqref="F13"/>
    </sheetView>
  </sheetViews>
  <sheetFormatPr defaultColWidth="13.28515625" defaultRowHeight="12.75" x14ac:dyDescent="0.2"/>
  <cols>
    <col min="1" max="1" width="50" style="1" customWidth="1"/>
    <col min="2" max="2" width="7.42578125" style="16" customWidth="1"/>
    <col min="3" max="3" width="31.28515625" style="17" customWidth="1"/>
    <col min="4" max="4" width="21.5703125" style="17" customWidth="1"/>
    <col min="5" max="249" width="7.7109375" style="17" customWidth="1"/>
    <col min="250" max="250" width="71" style="17" customWidth="1"/>
    <col min="251" max="251" width="6.28515625" style="17" customWidth="1"/>
    <col min="252" max="252" width="18" style="17" customWidth="1"/>
    <col min="253" max="253" width="16.28515625" style="17" customWidth="1"/>
    <col min="254" max="254" width="16.42578125" style="17" customWidth="1"/>
    <col min="255" max="16384" width="13.28515625" style="17"/>
  </cols>
  <sheetData>
    <row r="1" spans="1:13" ht="15.75" x14ac:dyDescent="0.25">
      <c r="C1" s="15" t="s">
        <v>39</v>
      </c>
    </row>
    <row r="2" spans="1:13" ht="15.75" x14ac:dyDescent="0.25">
      <c r="C2" s="15" t="s">
        <v>0</v>
      </c>
    </row>
    <row r="3" spans="1:13" ht="15.75" x14ac:dyDescent="0.25">
      <c r="C3" s="15" t="s">
        <v>75</v>
      </c>
    </row>
    <row r="4" spans="1:13" ht="15.75" x14ac:dyDescent="0.25">
      <c r="D4" s="15"/>
    </row>
    <row r="5" spans="1:13" ht="47.25" customHeight="1" x14ac:dyDescent="0.25">
      <c r="A5" s="312" t="s">
        <v>103</v>
      </c>
      <c r="B5" s="312"/>
      <c r="C5" s="312"/>
      <c r="D5" s="34"/>
    </row>
    <row r="6" spans="1:13" ht="15" customHeight="1" x14ac:dyDescent="0.2">
      <c r="A6" s="265" t="s">
        <v>53</v>
      </c>
      <c r="B6" s="265"/>
      <c r="C6" s="35"/>
      <c r="D6" s="35"/>
    </row>
    <row r="7" spans="1:13" ht="31.5" customHeight="1" x14ac:dyDescent="0.2">
      <c r="A7" s="272" t="s">
        <v>43</v>
      </c>
      <c r="B7" s="272"/>
      <c r="C7" s="272"/>
      <c r="D7" s="36"/>
    </row>
    <row r="8" spans="1:13" ht="15.75" x14ac:dyDescent="0.2">
      <c r="A8" s="27"/>
      <c r="B8" s="27"/>
      <c r="C8" s="27"/>
      <c r="D8" s="27"/>
    </row>
    <row r="9" spans="1:13" x14ac:dyDescent="0.2">
      <c r="A9" s="307" t="s">
        <v>7</v>
      </c>
      <c r="B9" s="313" t="s">
        <v>2</v>
      </c>
      <c r="C9" s="307" t="s">
        <v>17</v>
      </c>
      <c r="M9" s="18"/>
    </row>
    <row r="10" spans="1:13" s="18" customFormat="1" ht="44.25" customHeight="1" x14ac:dyDescent="0.2">
      <c r="A10" s="308"/>
      <c r="B10" s="314"/>
      <c r="C10" s="308"/>
      <c r="D10" s="37"/>
    </row>
    <row r="11" spans="1:13" s="18" customFormat="1" x14ac:dyDescent="0.2">
      <c r="A11" s="19">
        <v>1</v>
      </c>
      <c r="B11" s="21" t="s">
        <v>18</v>
      </c>
      <c r="C11" s="19">
        <v>3</v>
      </c>
      <c r="D11" s="29"/>
    </row>
    <row r="12" spans="1:13" s="18" customFormat="1" ht="144.75" customHeight="1" x14ac:dyDescent="0.2">
      <c r="A12" s="22" t="s">
        <v>65</v>
      </c>
      <c r="B12" s="24" t="s">
        <v>20</v>
      </c>
      <c r="C12" s="108" t="s">
        <v>110</v>
      </c>
      <c r="D12" s="25"/>
    </row>
    <row r="13" spans="1:13" ht="102.75" customHeight="1" x14ac:dyDescent="0.2">
      <c r="A13" s="33" t="s">
        <v>42</v>
      </c>
      <c r="B13" s="28" t="s">
        <v>21</v>
      </c>
      <c r="C13" s="109" t="s">
        <v>106</v>
      </c>
      <c r="D13" s="40"/>
    </row>
    <row r="14" spans="1:13" x14ac:dyDescent="0.2">
      <c r="A14" s="97" t="s">
        <v>71</v>
      </c>
      <c r="B14" s="19"/>
      <c r="C14" s="110">
        <f>'П2 фхд за 2013'!D27</f>
        <v>2793</v>
      </c>
      <c r="D14" s="96"/>
    </row>
    <row r="15" spans="1:13" ht="41.25" customHeight="1" x14ac:dyDescent="0.2">
      <c r="A15" s="309" t="s">
        <v>66</v>
      </c>
      <c r="B15" s="309"/>
      <c r="C15" s="309"/>
    </row>
    <row r="16" spans="1:13" x14ac:dyDescent="0.2">
      <c r="A16" s="30"/>
      <c r="B16" s="29"/>
    </row>
    <row r="17" spans="1:4" x14ac:dyDescent="0.2">
      <c r="A17" s="30"/>
      <c r="B17" s="29"/>
    </row>
    <row r="18" spans="1:4" x14ac:dyDescent="0.2">
      <c r="A18" s="30"/>
      <c r="B18" s="29"/>
    </row>
    <row r="19" spans="1:4" x14ac:dyDescent="0.2">
      <c r="A19" s="30"/>
      <c r="B19" s="29"/>
    </row>
    <row r="20" spans="1:4" x14ac:dyDescent="0.2">
      <c r="A20" s="30"/>
      <c r="B20" s="29"/>
    </row>
    <row r="21" spans="1:4" s="20" customFormat="1" x14ac:dyDescent="0.2">
      <c r="A21" s="5"/>
      <c r="B21" s="29"/>
      <c r="D21" s="17"/>
    </row>
    <row r="22" spans="1:4" ht="9" customHeight="1" x14ac:dyDescent="0.2">
      <c r="A22" s="5"/>
      <c r="B22" s="31"/>
    </row>
    <row r="23" spans="1:4" x14ac:dyDescent="0.2">
      <c r="A23" s="30"/>
      <c r="B23" s="29"/>
    </row>
    <row r="24" spans="1:4" x14ac:dyDescent="0.2">
      <c r="A24" s="30"/>
      <c r="B24" s="29"/>
    </row>
    <row r="25" spans="1:4" x14ac:dyDescent="0.2">
      <c r="A25" s="30"/>
      <c r="B25" s="29"/>
    </row>
    <row r="26" spans="1:4" x14ac:dyDescent="0.2">
      <c r="A26" s="30"/>
      <c r="B26" s="29"/>
    </row>
    <row r="27" spans="1:4" x14ac:dyDescent="0.2">
      <c r="A27" s="30"/>
      <c r="B27" s="29"/>
    </row>
    <row r="28" spans="1:4" ht="25.5" customHeight="1" x14ac:dyDescent="0.2">
      <c r="A28" s="32"/>
      <c r="B28" s="29"/>
      <c r="C28" s="20"/>
    </row>
    <row r="29" spans="1:4" x14ac:dyDescent="0.2">
      <c r="A29" s="17"/>
      <c r="B29" s="31"/>
    </row>
    <row r="30" spans="1:4" x14ac:dyDescent="0.2">
      <c r="A30" s="5"/>
      <c r="B30" s="31"/>
    </row>
    <row r="31" spans="1:4" x14ac:dyDescent="0.2">
      <c r="A31" s="5"/>
      <c r="B31" s="31"/>
    </row>
    <row r="32" spans="1:4" x14ac:dyDescent="0.2">
      <c r="A32" s="5"/>
      <c r="B32" s="31"/>
    </row>
    <row r="33" spans="1:2" x14ac:dyDescent="0.2">
      <c r="A33" s="5"/>
      <c r="B33" s="31"/>
    </row>
  </sheetData>
  <mergeCells count="7">
    <mergeCell ref="A5:C5"/>
    <mergeCell ref="A7:C7"/>
    <mergeCell ref="A6:B6"/>
    <mergeCell ref="A15:C15"/>
    <mergeCell ref="A9:A10"/>
    <mergeCell ref="B9:B10"/>
    <mergeCell ref="C9:C10"/>
  </mergeCells>
  <phoneticPr fontId="0" type="noConversion"/>
  <pageMargins left="0.70866141732283472" right="0.70866141732283472" top="0.74803149606299213" bottom="0.74803149606299213" header="0.31496062992125984" footer="0.31496062992125984"/>
  <pageSetup paperSize="9" orientation="portrait" r:id="rId1"/>
  <headerFooter>
    <oddFooter>&amp;C6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60" zoomScaleNormal="100" workbookViewId="0">
      <selection activeCell="AA20" sqref="AA20"/>
    </sheetView>
  </sheetViews>
  <sheetFormatPr defaultColWidth="16.42578125" defaultRowHeight="12.75" x14ac:dyDescent="0.2"/>
  <cols>
    <col min="1" max="1" width="58.7109375" style="1" customWidth="1"/>
    <col min="2" max="2" width="7.5703125" style="16" customWidth="1"/>
    <col min="3" max="3" width="12.85546875" style="16" customWidth="1"/>
    <col min="4" max="4" width="19.5703125" style="16" customWidth="1"/>
    <col min="5" max="5" width="19.85546875" style="16" customWidth="1"/>
    <col min="6" max="6" width="13.140625" style="119" customWidth="1"/>
    <col min="7" max="251" width="7.7109375" style="119" customWidth="1"/>
    <col min="252" max="252" width="71" style="119" customWidth="1"/>
    <col min="253" max="253" width="6.28515625" style="119" customWidth="1"/>
    <col min="254" max="254" width="18" style="119" customWidth="1"/>
    <col min="255" max="255" width="16.28515625" style="119" customWidth="1"/>
    <col min="256" max="16384" width="16.42578125" style="119"/>
  </cols>
  <sheetData>
    <row r="1" spans="1:6" x14ac:dyDescent="0.2">
      <c r="A1" s="241"/>
      <c r="B1" s="241"/>
      <c r="C1" s="241"/>
      <c r="D1" s="241"/>
      <c r="E1" s="241"/>
      <c r="F1" s="241"/>
    </row>
    <row r="2" spans="1:6" ht="15.75" x14ac:dyDescent="0.25">
      <c r="D2" s="15" t="s">
        <v>55</v>
      </c>
    </row>
    <row r="3" spans="1:6" ht="15.75" x14ac:dyDescent="0.25">
      <c r="D3" s="15" t="s">
        <v>0</v>
      </c>
    </row>
    <row r="4" spans="1:6" ht="15.75" x14ac:dyDescent="0.25">
      <c r="D4" s="15" t="s">
        <v>163</v>
      </c>
    </row>
    <row r="5" spans="1:6" ht="15.75" x14ac:dyDescent="0.25">
      <c r="F5" s="15"/>
    </row>
    <row r="6" spans="1:6" ht="15.75" x14ac:dyDescent="0.25">
      <c r="F6" s="15"/>
    </row>
    <row r="7" spans="1:6" ht="37.5" customHeight="1" x14ac:dyDescent="0.2"/>
    <row r="8" spans="1:6" ht="44.25" customHeight="1" x14ac:dyDescent="0.25">
      <c r="A8" s="271" t="s">
        <v>222</v>
      </c>
      <c r="B8" s="271"/>
      <c r="C8" s="271"/>
      <c r="D8" s="271"/>
      <c r="E8" s="34"/>
      <c r="F8" s="34"/>
    </row>
    <row r="9" spans="1:6" ht="15" customHeight="1" x14ac:dyDescent="0.2">
      <c r="A9" s="281" t="s">
        <v>56</v>
      </c>
      <c r="B9" s="281"/>
      <c r="C9" s="281"/>
      <c r="D9" s="281"/>
      <c r="E9" s="35"/>
      <c r="F9" s="35"/>
    </row>
    <row r="10" spans="1:6" ht="15.75" customHeight="1" x14ac:dyDescent="0.2">
      <c r="A10" s="272" t="s">
        <v>54</v>
      </c>
      <c r="B10" s="272"/>
      <c r="C10" s="272"/>
      <c r="D10" s="272"/>
      <c r="E10" s="36"/>
      <c r="F10" s="36"/>
    </row>
    <row r="11" spans="1:6" ht="12.75" customHeight="1" x14ac:dyDescent="0.2"/>
    <row r="12" spans="1:6" ht="12.75" customHeight="1" x14ac:dyDescent="0.2">
      <c r="A12" s="273" t="s">
        <v>7</v>
      </c>
      <c r="B12" s="279" t="s">
        <v>2</v>
      </c>
      <c r="C12" s="279" t="s">
        <v>57</v>
      </c>
      <c r="D12" s="273" t="s">
        <v>17</v>
      </c>
      <c r="E12" s="147"/>
    </row>
    <row r="13" spans="1:6" x14ac:dyDescent="0.2">
      <c r="A13" s="274"/>
      <c r="B13" s="280"/>
      <c r="C13" s="280"/>
      <c r="D13" s="274"/>
      <c r="E13" s="147"/>
    </row>
    <row r="14" spans="1:6" x14ac:dyDescent="0.2">
      <c r="A14" s="152">
        <v>1</v>
      </c>
      <c r="B14" s="150" t="s">
        <v>18</v>
      </c>
      <c r="C14" s="140" t="s">
        <v>3</v>
      </c>
      <c r="D14" s="140" t="s">
        <v>4</v>
      </c>
      <c r="E14" s="125"/>
    </row>
    <row r="15" spans="1:6" ht="15.75" x14ac:dyDescent="0.2">
      <c r="A15" s="180" t="s">
        <v>58</v>
      </c>
      <c r="B15" s="179" t="s">
        <v>20</v>
      </c>
      <c r="C15" s="178" t="s">
        <v>59</v>
      </c>
      <c r="D15" s="178" t="s">
        <v>221</v>
      </c>
      <c r="E15" s="125"/>
    </row>
    <row r="16" spans="1:6" x14ac:dyDescent="0.2">
      <c r="A16" s="177" t="s">
        <v>38</v>
      </c>
      <c r="B16" s="167" t="s">
        <v>21</v>
      </c>
      <c r="C16" s="166" t="s">
        <v>61</v>
      </c>
      <c r="D16" s="166" t="s">
        <v>220</v>
      </c>
      <c r="E16" s="125"/>
    </row>
    <row r="17" spans="1:5" x14ac:dyDescent="0.2">
      <c r="A17" s="176" t="s">
        <v>37</v>
      </c>
      <c r="B17" s="167" t="s">
        <v>22</v>
      </c>
      <c r="C17" s="166" t="s">
        <v>60</v>
      </c>
      <c r="D17" s="175">
        <f>SUM(D18:D24)</f>
        <v>782168.67999999993</v>
      </c>
      <c r="E17" s="125"/>
    </row>
    <row r="18" spans="1:5" x14ac:dyDescent="0.2">
      <c r="A18" s="168" t="s">
        <v>69</v>
      </c>
      <c r="B18" s="167" t="s">
        <v>23</v>
      </c>
      <c r="C18" s="166" t="s">
        <v>60</v>
      </c>
      <c r="D18" s="175">
        <f>(63652.52-16262.98)+(11048.01-675.45)</f>
        <v>57762.099999999991</v>
      </c>
      <c r="E18" s="125"/>
    </row>
    <row r="19" spans="1:5" x14ac:dyDescent="0.2">
      <c r="A19" s="168" t="s">
        <v>31</v>
      </c>
      <c r="B19" s="167" t="s">
        <v>24</v>
      </c>
      <c r="C19" s="166" t="s">
        <v>60</v>
      </c>
      <c r="D19" s="175">
        <f>239792.66+62446.19+62837.67+14705.18</f>
        <v>379781.69999999995</v>
      </c>
      <c r="E19" s="125"/>
    </row>
    <row r="20" spans="1:5" x14ac:dyDescent="0.2">
      <c r="A20" s="168" t="s">
        <v>32</v>
      </c>
      <c r="B20" s="167" t="s">
        <v>25</v>
      </c>
      <c r="C20" s="166" t="s">
        <v>60</v>
      </c>
      <c r="D20" s="175">
        <f>85924.37+2100.52</f>
        <v>88024.89</v>
      </c>
      <c r="E20" s="125"/>
    </row>
    <row r="21" spans="1:5" x14ac:dyDescent="0.2">
      <c r="A21" s="168" t="s">
        <v>44</v>
      </c>
      <c r="B21" s="167" t="s">
        <v>26</v>
      </c>
      <c r="C21" s="166" t="s">
        <v>60</v>
      </c>
      <c r="D21" s="175">
        <f>139230.69+9546.56+376.13+1584.1</f>
        <v>150737.48000000001</v>
      </c>
      <c r="E21" s="125"/>
    </row>
    <row r="22" spans="1:5" x14ac:dyDescent="0.2">
      <c r="A22" s="168" t="s">
        <v>33</v>
      </c>
      <c r="B22" s="167" t="s">
        <v>27</v>
      </c>
      <c r="C22" s="166" t="s">
        <v>60</v>
      </c>
      <c r="D22" s="175">
        <f>4506.17+2474.49+16262.98+675.45</f>
        <v>23919.09</v>
      </c>
      <c r="E22" s="125"/>
    </row>
    <row r="23" spans="1:5" x14ac:dyDescent="0.2">
      <c r="A23" s="168" t="s">
        <v>34</v>
      </c>
      <c r="B23" s="167" t="s">
        <v>28</v>
      </c>
      <c r="C23" s="166" t="s">
        <v>60</v>
      </c>
      <c r="D23" s="175">
        <v>1603.55</v>
      </c>
      <c r="E23" s="125"/>
    </row>
    <row r="24" spans="1:5" x14ac:dyDescent="0.2">
      <c r="A24" s="168" t="s">
        <v>35</v>
      </c>
      <c r="B24" s="167" t="s">
        <v>19</v>
      </c>
      <c r="C24" s="166" t="s">
        <v>60</v>
      </c>
      <c r="D24" s="175">
        <f>(217578.51+22083.06)-139230.69-9546.56-376.13-1584.1-4506.17-2474.5-1603.55</f>
        <v>80339.87</v>
      </c>
      <c r="E24" s="125"/>
    </row>
    <row r="25" spans="1:5" x14ac:dyDescent="0.2">
      <c r="A25" s="174" t="s">
        <v>36</v>
      </c>
      <c r="B25" s="173" t="s">
        <v>29</v>
      </c>
      <c r="C25" s="162" t="s">
        <v>62</v>
      </c>
      <c r="D25" s="172" t="s">
        <v>219</v>
      </c>
      <c r="E25" s="125"/>
    </row>
    <row r="26" spans="1:5" x14ac:dyDescent="0.2">
      <c r="A26" s="171"/>
      <c r="B26" s="170"/>
      <c r="C26" s="170"/>
      <c r="D26" s="169"/>
      <c r="E26" s="31"/>
    </row>
    <row r="27" spans="1:5" x14ac:dyDescent="0.2">
      <c r="A27" s="168" t="s">
        <v>70</v>
      </c>
      <c r="B27" s="167" t="s">
        <v>40</v>
      </c>
      <c r="C27" s="166" t="s">
        <v>63</v>
      </c>
      <c r="D27" s="165" t="s">
        <v>218</v>
      </c>
      <c r="E27" s="125"/>
    </row>
    <row r="28" spans="1:5" x14ac:dyDescent="0.2">
      <c r="A28" s="164" t="s">
        <v>71</v>
      </c>
      <c r="B28" s="163" t="s">
        <v>41</v>
      </c>
      <c r="C28" s="162" t="s">
        <v>62</v>
      </c>
      <c r="D28" s="161" t="s">
        <v>217</v>
      </c>
      <c r="E28" s="125"/>
    </row>
    <row r="29" spans="1:5" ht="12.75" customHeight="1" x14ac:dyDescent="0.2">
      <c r="A29" s="119"/>
    </row>
    <row r="30" spans="1:5" ht="27" customHeight="1" x14ac:dyDescent="0.2">
      <c r="A30" s="270" t="s">
        <v>72</v>
      </c>
      <c r="B30" s="270"/>
      <c r="C30" s="270"/>
      <c r="D30" s="270"/>
      <c r="E30" s="119"/>
    </row>
  </sheetData>
  <mergeCells count="8">
    <mergeCell ref="A8:D8"/>
    <mergeCell ref="A30:D30"/>
    <mergeCell ref="D12:D13"/>
    <mergeCell ref="B12:B13"/>
    <mergeCell ref="A12:A13"/>
    <mergeCell ref="A10:D10"/>
    <mergeCell ref="A9:D9"/>
    <mergeCell ref="C12:C13"/>
  </mergeCells>
  <pageMargins left="0.62992125984251968" right="0.27559055118110237" top="0.47244094488188981" bottom="0.39370078740157483" header="0.23622047244094491" footer="0.23622047244094491"/>
  <pageSetup paperSize="9" scale="70" orientation="portrait" r:id="rId1"/>
  <headerFooter differentOddEven="1" alignWithMargins="0">
    <oddFooter>&amp;C4</oddFooter>
    <evenFooter>&amp;C5</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Normal="100" workbookViewId="0">
      <selection activeCell="C13" sqref="A13:I35"/>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3.5703125"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5.75" x14ac:dyDescent="0.25">
      <c r="F1" s="48"/>
    </row>
    <row r="2" spans="1:11" ht="18.75" customHeight="1" x14ac:dyDescent="0.25">
      <c r="I2" s="15" t="s">
        <v>64</v>
      </c>
    </row>
    <row r="3" spans="1:11" ht="15.75" x14ac:dyDescent="0.25">
      <c r="I3" s="15" t="s">
        <v>0</v>
      </c>
    </row>
    <row r="4" spans="1:11" ht="15.75" x14ac:dyDescent="0.25">
      <c r="I4" s="15" t="s">
        <v>75</v>
      </c>
    </row>
    <row r="6" spans="1:11" ht="15.75" customHeight="1" x14ac:dyDescent="0.25">
      <c r="B6" s="271" t="s">
        <v>202</v>
      </c>
      <c r="C6" s="271"/>
      <c r="D6" s="271"/>
      <c r="E6" s="271"/>
      <c r="F6" s="271"/>
      <c r="G6" s="271"/>
      <c r="H6" s="271"/>
      <c r="I6" s="271"/>
      <c r="J6" s="34"/>
      <c r="K6" s="34"/>
    </row>
    <row r="7" spans="1:11" x14ac:dyDescent="0.2">
      <c r="B7" s="6"/>
      <c r="C7" s="6"/>
      <c r="D7" s="6"/>
      <c r="F7" s="282" t="s">
        <v>1</v>
      </c>
      <c r="G7" s="282"/>
      <c r="H7" s="282"/>
      <c r="I7" s="282"/>
      <c r="J7" s="117"/>
    </row>
    <row r="8" spans="1:11" ht="15.75" x14ac:dyDescent="0.2">
      <c r="B8" s="272" t="s">
        <v>54</v>
      </c>
      <c r="C8" s="272"/>
      <c r="D8" s="272"/>
      <c r="E8" s="272"/>
      <c r="F8" s="272"/>
      <c r="G8" s="272"/>
      <c r="H8" s="272"/>
      <c r="I8" s="272"/>
      <c r="J8" s="272"/>
      <c r="K8" s="272"/>
    </row>
    <row r="10" spans="1:11" ht="29.25" customHeight="1" x14ac:dyDescent="0.2">
      <c r="A10" s="292" t="s">
        <v>2</v>
      </c>
      <c r="B10" s="292" t="s">
        <v>7</v>
      </c>
      <c r="C10" s="289" t="s">
        <v>11</v>
      </c>
      <c r="D10" s="291"/>
      <c r="E10" s="289" t="s">
        <v>12</v>
      </c>
      <c r="F10" s="291"/>
      <c r="G10" s="289" t="s">
        <v>47</v>
      </c>
      <c r="H10" s="290"/>
      <c r="I10" s="291"/>
    </row>
    <row r="11" spans="1:11" ht="63.75" x14ac:dyDescent="0.2">
      <c r="A11" s="293"/>
      <c r="B11" s="293"/>
      <c r="C11" s="2" t="s">
        <v>9</v>
      </c>
      <c r="D11" s="2" t="s">
        <v>10</v>
      </c>
      <c r="E11" s="118" t="s">
        <v>13</v>
      </c>
      <c r="F11" s="118" t="s">
        <v>14</v>
      </c>
      <c r="G11" s="2" t="s">
        <v>45</v>
      </c>
      <c r="H11" s="2" t="s">
        <v>30</v>
      </c>
      <c r="I11" s="2" t="s">
        <v>46</v>
      </c>
    </row>
    <row r="12" spans="1:11" x14ac:dyDescent="0.2">
      <c r="A12" s="3">
        <v>1</v>
      </c>
      <c r="B12" s="7">
        <v>2</v>
      </c>
      <c r="C12" s="3">
        <v>3</v>
      </c>
      <c r="D12" s="3">
        <v>4</v>
      </c>
      <c r="E12" s="12">
        <v>5</v>
      </c>
      <c r="F12" s="3">
        <v>6</v>
      </c>
      <c r="G12" s="3">
        <v>7</v>
      </c>
      <c r="H12" s="3">
        <v>8</v>
      </c>
      <c r="I12" s="3">
        <v>9</v>
      </c>
    </row>
    <row r="13" spans="1:11" x14ac:dyDescent="0.2">
      <c r="A13" s="10">
        <v>1</v>
      </c>
      <c r="B13" s="57" t="s">
        <v>49</v>
      </c>
      <c r="C13" s="283"/>
      <c r="D13" s="284"/>
      <c r="E13" s="284"/>
      <c r="F13" s="69">
        <f>F14+F25+F26</f>
        <v>133010.19999999998</v>
      </c>
      <c r="G13" s="44"/>
      <c r="H13" s="45"/>
      <c r="I13" s="46"/>
    </row>
    <row r="14" spans="1:11" ht="25.5" x14ac:dyDescent="0.2">
      <c r="A14" s="10">
        <v>2</v>
      </c>
      <c r="B14" s="58" t="s">
        <v>67</v>
      </c>
      <c r="C14" s="285"/>
      <c r="D14" s="286"/>
      <c r="E14" s="286"/>
      <c r="F14" s="69">
        <f>F16+F19</f>
        <v>75131.739999999991</v>
      </c>
      <c r="G14" s="39"/>
      <c r="H14" s="39"/>
      <c r="I14" s="39"/>
    </row>
    <row r="15" spans="1:11" ht="25.5" x14ac:dyDescent="0.2">
      <c r="A15" s="10"/>
      <c r="B15" s="59" t="s">
        <v>16</v>
      </c>
      <c r="C15" s="287"/>
      <c r="D15" s="288"/>
      <c r="E15" s="288"/>
      <c r="F15" s="72"/>
      <c r="G15" s="41"/>
      <c r="H15" s="42"/>
      <c r="I15" s="43"/>
    </row>
    <row r="16" spans="1:11" x14ac:dyDescent="0.2">
      <c r="A16" s="10" t="s">
        <v>3</v>
      </c>
      <c r="B16" s="60" t="s">
        <v>68</v>
      </c>
      <c r="C16" s="49"/>
      <c r="D16" s="49"/>
      <c r="E16" s="64">
        <f>SUM(E17:E18)</f>
        <v>26817.84</v>
      </c>
      <c r="F16" s="69">
        <f>SUM(F17:F18)</f>
        <v>26448.309999999998</v>
      </c>
      <c r="G16" s="51">
        <f>SUM(G17:G18)</f>
        <v>0</v>
      </c>
      <c r="H16" s="39"/>
      <c r="I16" s="39"/>
    </row>
    <row r="17" spans="1:11" ht="25.5" x14ac:dyDescent="0.2">
      <c r="A17" s="10" t="s">
        <v>78</v>
      </c>
      <c r="B17" s="59" t="s">
        <v>101</v>
      </c>
      <c r="C17" s="52">
        <v>2012</v>
      </c>
      <c r="D17" s="52">
        <v>2013</v>
      </c>
      <c r="E17" s="65">
        <v>16635</v>
      </c>
      <c r="F17" s="70">
        <v>16000</v>
      </c>
      <c r="G17" s="54"/>
      <c r="H17" s="54"/>
      <c r="I17" s="54"/>
    </row>
    <row r="18" spans="1:11" x14ac:dyDescent="0.2">
      <c r="A18" s="10" t="s">
        <v>81</v>
      </c>
      <c r="B18" s="59" t="s">
        <v>97</v>
      </c>
      <c r="C18" s="52"/>
      <c r="D18" s="52"/>
      <c r="E18" s="65">
        <v>10182.84</v>
      </c>
      <c r="F18" s="70">
        <v>10448.31</v>
      </c>
      <c r="G18" s="54"/>
      <c r="H18" s="54"/>
      <c r="I18" s="54"/>
    </row>
    <row r="19" spans="1:11" x14ac:dyDescent="0.2">
      <c r="A19" s="10" t="s">
        <v>4</v>
      </c>
      <c r="B19" s="61" t="s">
        <v>15</v>
      </c>
      <c r="C19" s="52"/>
      <c r="D19" s="52"/>
      <c r="E19" s="64">
        <f>SUM(E20:E23)</f>
        <v>48683.43</v>
      </c>
      <c r="F19" s="69">
        <f>SUM(F20:F23)</f>
        <v>48683.43</v>
      </c>
      <c r="G19" s="51">
        <f>SUM(G20:G23)</f>
        <v>6.4</v>
      </c>
      <c r="H19" s="54"/>
      <c r="I19" s="54"/>
    </row>
    <row r="20" spans="1:11" ht="25.5" x14ac:dyDescent="0.2">
      <c r="A20" s="10" t="s">
        <v>86</v>
      </c>
      <c r="B20" s="59" t="s">
        <v>102</v>
      </c>
      <c r="C20" s="52">
        <v>2013</v>
      </c>
      <c r="D20" s="52">
        <v>2013</v>
      </c>
      <c r="E20" s="65">
        <v>2649.63</v>
      </c>
      <c r="F20" s="70">
        <v>2649.63</v>
      </c>
      <c r="G20" s="54">
        <v>1.3</v>
      </c>
      <c r="H20" s="54">
        <v>225</v>
      </c>
      <c r="I20" s="54"/>
    </row>
    <row r="21" spans="1:11" ht="38.25" x14ac:dyDescent="0.2">
      <c r="A21" s="10" t="s">
        <v>87</v>
      </c>
      <c r="B21" s="59" t="s">
        <v>201</v>
      </c>
      <c r="C21" s="52">
        <v>2013</v>
      </c>
      <c r="D21" s="52">
        <v>2013</v>
      </c>
      <c r="E21" s="65">
        <v>2838.92</v>
      </c>
      <c r="F21" s="70">
        <v>2838.92</v>
      </c>
      <c r="G21" s="54">
        <v>2</v>
      </c>
      <c r="H21" s="54">
        <v>160</v>
      </c>
      <c r="I21" s="54">
        <v>1</v>
      </c>
    </row>
    <row r="22" spans="1:11" ht="25.5" x14ac:dyDescent="0.2">
      <c r="A22" s="10" t="s">
        <v>89</v>
      </c>
      <c r="B22" s="59" t="s">
        <v>200</v>
      </c>
      <c r="C22" s="52">
        <v>2013</v>
      </c>
      <c r="D22" s="52">
        <v>2013</v>
      </c>
      <c r="E22" s="65">
        <v>2658.21</v>
      </c>
      <c r="F22" s="70">
        <v>2658.21</v>
      </c>
      <c r="G22" s="54">
        <v>3.1</v>
      </c>
      <c r="H22" s="54">
        <v>110</v>
      </c>
      <c r="I22" s="54">
        <v>1</v>
      </c>
    </row>
    <row r="23" spans="1:11" x14ac:dyDescent="0.2">
      <c r="A23" s="10" t="s">
        <v>89</v>
      </c>
      <c r="B23" s="59" t="s">
        <v>98</v>
      </c>
      <c r="C23" s="52" t="s">
        <v>85</v>
      </c>
      <c r="D23" s="52"/>
      <c r="E23" s="65">
        <v>40536.67</v>
      </c>
      <c r="F23" s="70">
        <v>40536.67</v>
      </c>
      <c r="G23" s="54"/>
      <c r="H23" s="54"/>
      <c r="I23" s="54"/>
    </row>
    <row r="24" spans="1:11" x14ac:dyDescent="0.2">
      <c r="A24" s="10" t="s">
        <v>5</v>
      </c>
      <c r="B24" s="54" t="s">
        <v>50</v>
      </c>
      <c r="C24" s="53"/>
      <c r="D24" s="53"/>
      <c r="E24" s="66"/>
      <c r="F24" s="70"/>
      <c r="G24" s="53"/>
      <c r="H24" s="53"/>
      <c r="I24" s="53"/>
    </row>
    <row r="25" spans="1:11" x14ac:dyDescent="0.2">
      <c r="A25" s="11" t="s">
        <v>6</v>
      </c>
      <c r="B25" s="62" t="s">
        <v>51</v>
      </c>
      <c r="C25" s="53"/>
      <c r="D25" s="53"/>
      <c r="E25" s="225"/>
      <c r="F25" s="69">
        <v>0</v>
      </c>
      <c r="G25" s="53"/>
      <c r="H25" s="53"/>
      <c r="I25" s="53"/>
    </row>
    <row r="26" spans="1:11" x14ac:dyDescent="0.2">
      <c r="A26" s="63" t="s">
        <v>99</v>
      </c>
      <c r="B26" s="62" t="s">
        <v>100</v>
      </c>
      <c r="C26" s="53"/>
      <c r="D26" s="53"/>
      <c r="E26" s="225"/>
      <c r="F26" s="69">
        <v>57878.46</v>
      </c>
      <c r="G26" s="53"/>
      <c r="H26" s="53"/>
      <c r="I26" s="53"/>
    </row>
    <row r="27" spans="1:11" x14ac:dyDescent="0.2">
      <c r="A27" s="1" t="s">
        <v>8</v>
      </c>
      <c r="B27" s="4"/>
      <c r="C27" s="5"/>
      <c r="D27" s="5"/>
      <c r="E27" s="5"/>
      <c r="F27" s="67"/>
    </row>
    <row r="28" spans="1:11" ht="28.5" customHeight="1" x14ac:dyDescent="0.2">
      <c r="A28" s="264" t="s">
        <v>48</v>
      </c>
      <c r="B28" s="264"/>
      <c r="C28" s="264"/>
      <c r="D28" s="264"/>
      <c r="E28" s="264"/>
      <c r="F28" s="264"/>
      <c r="G28" s="264"/>
      <c r="H28" s="264"/>
      <c r="I28" s="264"/>
    </row>
    <row r="29" spans="1:11" ht="24.75" customHeight="1" x14ac:dyDescent="0.2">
      <c r="A29" s="264" t="s">
        <v>52</v>
      </c>
      <c r="B29" s="264"/>
      <c r="C29" s="264"/>
      <c r="D29" s="264"/>
      <c r="E29" s="264"/>
      <c r="F29" s="264"/>
      <c r="G29" s="264"/>
      <c r="H29" s="264"/>
      <c r="I29" s="264"/>
      <c r="J29" s="47"/>
      <c r="K29" s="47"/>
    </row>
    <row r="30" spans="1:11" ht="12.75" customHeight="1" x14ac:dyDescent="0.2">
      <c r="A30" s="264" t="s">
        <v>73</v>
      </c>
      <c r="B30" s="264"/>
      <c r="C30" s="264"/>
      <c r="D30" s="264"/>
      <c r="E30" s="264"/>
      <c r="F30" s="264"/>
      <c r="G30" s="264"/>
      <c r="H30" s="264"/>
      <c r="I30" s="264"/>
    </row>
    <row r="31" spans="1:11" ht="26.25" customHeight="1" x14ac:dyDescent="0.2">
      <c r="A31" s="264" t="s">
        <v>74</v>
      </c>
      <c r="B31" s="264"/>
      <c r="C31" s="264"/>
      <c r="D31" s="264"/>
      <c r="E31" s="264"/>
      <c r="F31" s="264"/>
      <c r="G31" s="264"/>
      <c r="H31" s="264"/>
      <c r="I31" s="264"/>
      <c r="J31" s="47"/>
      <c r="K31" s="47"/>
    </row>
    <row r="38" spans="5:5" ht="15.75" x14ac:dyDescent="0.25">
      <c r="E38" s="48"/>
    </row>
  </sheetData>
  <mergeCells count="13">
    <mergeCell ref="C13:E15"/>
    <mergeCell ref="A28:I28"/>
    <mergeCell ref="A29:I29"/>
    <mergeCell ref="A30:I30"/>
    <mergeCell ref="A31:I31"/>
    <mergeCell ref="B6:I6"/>
    <mergeCell ref="F7:I7"/>
    <mergeCell ref="B8:K8"/>
    <mergeCell ref="A10:A11"/>
    <mergeCell ref="B10:B11"/>
    <mergeCell ref="C10:D10"/>
    <mergeCell ref="E10:F10"/>
    <mergeCell ref="G10:I10"/>
  </mergeCells>
  <printOptions horizontalCentered="1"/>
  <pageMargins left="0.47244094488188981" right="0.27559055118110237" top="0.11811023622047245" bottom="0.11811023622047245" header="0.51181102362204722" footer="0.51181102362204722"/>
  <pageSetup paperSize="9"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view="pageBreakPreview" zoomScaleNormal="100" workbookViewId="0">
      <selection activeCell="C12" sqref="A12:I35"/>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8.75" customHeight="1" x14ac:dyDescent="0.25">
      <c r="I1" s="15" t="s">
        <v>64</v>
      </c>
    </row>
    <row r="2" spans="1:11" ht="15.75" x14ac:dyDescent="0.25">
      <c r="I2" s="15" t="s">
        <v>0</v>
      </c>
    </row>
    <row r="3" spans="1:11" ht="15.75" x14ac:dyDescent="0.25">
      <c r="I3" s="15" t="s">
        <v>75</v>
      </c>
    </row>
    <row r="5" spans="1:11" ht="54" customHeight="1" x14ac:dyDescent="0.25">
      <c r="B5" s="271" t="s">
        <v>214</v>
      </c>
      <c r="C5" s="271"/>
      <c r="D5" s="271"/>
      <c r="E5" s="271"/>
      <c r="F5" s="271"/>
      <c r="G5" s="271"/>
      <c r="H5" s="271"/>
      <c r="I5" s="271"/>
      <c r="J5" s="34"/>
      <c r="K5" s="34"/>
    </row>
    <row r="6" spans="1:11" x14ac:dyDescent="0.2">
      <c r="B6" s="6"/>
      <c r="C6" s="6"/>
      <c r="D6" s="6"/>
      <c r="F6" s="282" t="s">
        <v>1</v>
      </c>
      <c r="G6" s="282"/>
      <c r="H6" s="282"/>
      <c r="I6" s="282"/>
      <c r="J6" s="117"/>
    </row>
    <row r="7" spans="1:11" ht="15.75" x14ac:dyDescent="0.2">
      <c r="B7" s="272" t="s">
        <v>54</v>
      </c>
      <c r="C7" s="272"/>
      <c r="D7" s="272"/>
      <c r="E7" s="272"/>
      <c r="F7" s="272"/>
      <c r="G7" s="272"/>
      <c r="H7" s="272"/>
      <c r="I7" s="272"/>
      <c r="J7" s="272"/>
      <c r="K7" s="272"/>
    </row>
    <row r="9" spans="1:11" ht="46.5" customHeight="1" x14ac:dyDescent="0.2">
      <c r="A9" s="292" t="s">
        <v>2</v>
      </c>
      <c r="B9" s="292" t="s">
        <v>7</v>
      </c>
      <c r="C9" s="289" t="s">
        <v>11</v>
      </c>
      <c r="D9" s="291"/>
      <c r="E9" s="289" t="s">
        <v>77</v>
      </c>
      <c r="F9" s="291"/>
      <c r="G9" s="289" t="s">
        <v>47</v>
      </c>
      <c r="H9" s="290"/>
      <c r="I9" s="291"/>
    </row>
    <row r="10" spans="1:11" ht="63.75" x14ac:dyDescent="0.2">
      <c r="A10" s="293"/>
      <c r="B10" s="293"/>
      <c r="C10" s="2" t="s">
        <v>9</v>
      </c>
      <c r="D10" s="2" t="s">
        <v>10</v>
      </c>
      <c r="E10" s="118" t="s">
        <v>13</v>
      </c>
      <c r="F10" s="118" t="s">
        <v>14</v>
      </c>
      <c r="G10" s="2" t="s">
        <v>45</v>
      </c>
      <c r="H10" s="2" t="s">
        <v>30</v>
      </c>
      <c r="I10" s="2" t="s">
        <v>46</v>
      </c>
    </row>
    <row r="11" spans="1:11" x14ac:dyDescent="0.2">
      <c r="A11" s="3">
        <v>1</v>
      </c>
      <c r="B11" s="7">
        <v>2</v>
      </c>
      <c r="C11" s="3">
        <v>3</v>
      </c>
      <c r="D11" s="3">
        <v>4</v>
      </c>
      <c r="E11" s="12">
        <v>5</v>
      </c>
      <c r="F11" s="3">
        <v>6</v>
      </c>
      <c r="G11" s="3">
        <v>7</v>
      </c>
      <c r="H11" s="3">
        <v>8</v>
      </c>
      <c r="I11" s="3">
        <v>9</v>
      </c>
    </row>
    <row r="12" spans="1:11" x14ac:dyDescent="0.2">
      <c r="A12" s="10">
        <v>1</v>
      </c>
      <c r="B12" s="8" t="s">
        <v>49</v>
      </c>
      <c r="C12" s="283"/>
      <c r="D12" s="284"/>
      <c r="E12" s="284"/>
      <c r="F12" s="71">
        <f>F13</f>
        <v>42238</v>
      </c>
      <c r="G12" s="44"/>
      <c r="H12" s="45"/>
      <c r="I12" s="46"/>
    </row>
    <row r="13" spans="1:11" ht="25.5" x14ac:dyDescent="0.2">
      <c r="A13" s="10">
        <v>2</v>
      </c>
      <c r="B13" s="13" t="s">
        <v>67</v>
      </c>
      <c r="C13" s="285"/>
      <c r="D13" s="286"/>
      <c r="E13" s="286"/>
      <c r="F13" s="71">
        <f>F15+F23</f>
        <v>42238</v>
      </c>
      <c r="G13" s="184">
        <f>G15+G23</f>
        <v>32.099999999999994</v>
      </c>
      <c r="H13" s="39"/>
      <c r="I13" s="39"/>
    </row>
    <row r="14" spans="1:11" ht="25.5" x14ac:dyDescent="0.2">
      <c r="A14" s="10"/>
      <c r="B14" s="14" t="s">
        <v>16</v>
      </c>
      <c r="C14" s="287"/>
      <c r="D14" s="288"/>
      <c r="E14" s="288"/>
      <c r="F14" s="71"/>
      <c r="G14" s="41"/>
      <c r="H14" s="42"/>
      <c r="I14" s="43"/>
    </row>
    <row r="15" spans="1:11" x14ac:dyDescent="0.2">
      <c r="A15" s="10" t="s">
        <v>3</v>
      </c>
      <c r="B15" s="9" t="s">
        <v>68</v>
      </c>
      <c r="C15" s="49"/>
      <c r="D15" s="49"/>
      <c r="E15" s="68">
        <f>SUM(E16:E22)</f>
        <v>18914.61</v>
      </c>
      <c r="F15" s="68">
        <f>SUM(F16:F22)</f>
        <v>18783.21</v>
      </c>
      <c r="G15" s="50">
        <f>SUM(G16:G20)</f>
        <v>22.9</v>
      </c>
      <c r="H15" s="39"/>
      <c r="I15" s="39"/>
    </row>
    <row r="16" spans="1:11" ht="47.25" x14ac:dyDescent="0.25">
      <c r="A16" s="10" t="s">
        <v>78</v>
      </c>
      <c r="B16" s="230" t="s">
        <v>90</v>
      </c>
      <c r="C16" s="3">
        <v>2013</v>
      </c>
      <c r="D16" s="3">
        <v>2013</v>
      </c>
      <c r="E16" s="228">
        <v>4895.24</v>
      </c>
      <c r="F16" s="228">
        <v>4895.24</v>
      </c>
      <c r="G16" s="3">
        <v>9.5</v>
      </c>
      <c r="H16" s="3" t="s">
        <v>167</v>
      </c>
      <c r="I16" s="3">
        <v>1</v>
      </c>
    </row>
    <row r="17" spans="1:11" ht="31.5" x14ac:dyDescent="0.25">
      <c r="A17" s="10" t="s">
        <v>79</v>
      </c>
      <c r="B17" s="230" t="s">
        <v>91</v>
      </c>
      <c r="C17" s="3">
        <v>2013</v>
      </c>
      <c r="D17" s="3">
        <v>2013</v>
      </c>
      <c r="E17" s="228">
        <v>2389.62</v>
      </c>
      <c r="F17" s="228">
        <v>2389.62</v>
      </c>
      <c r="G17" s="3">
        <v>4.0999999999999996</v>
      </c>
      <c r="H17" s="3" t="s">
        <v>210</v>
      </c>
      <c r="I17" s="3">
        <v>1</v>
      </c>
    </row>
    <row r="18" spans="1:11" ht="31.5" x14ac:dyDescent="0.25">
      <c r="A18" s="10" t="s">
        <v>80</v>
      </c>
      <c r="B18" s="230" t="s">
        <v>92</v>
      </c>
      <c r="C18" s="3">
        <v>2013</v>
      </c>
      <c r="D18" s="3">
        <v>2013</v>
      </c>
      <c r="E18" s="228">
        <v>678.16</v>
      </c>
      <c r="F18" s="228">
        <v>678.16</v>
      </c>
      <c r="G18" s="3">
        <v>0.8</v>
      </c>
      <c r="H18" s="3" t="s">
        <v>208</v>
      </c>
      <c r="I18" s="3">
        <v>1</v>
      </c>
    </row>
    <row r="19" spans="1:11" ht="31.5" x14ac:dyDescent="0.25">
      <c r="A19" s="10" t="s">
        <v>81</v>
      </c>
      <c r="B19" s="230" t="s">
        <v>93</v>
      </c>
      <c r="C19" s="3">
        <v>2013</v>
      </c>
      <c r="D19" s="3">
        <v>2013</v>
      </c>
      <c r="E19" s="228">
        <v>1729.76</v>
      </c>
      <c r="F19" s="228">
        <v>1729.76</v>
      </c>
      <c r="G19" s="3">
        <v>2.8</v>
      </c>
      <c r="H19" s="3" t="s">
        <v>167</v>
      </c>
      <c r="I19" s="3">
        <v>1</v>
      </c>
    </row>
    <row r="20" spans="1:11" ht="47.25" x14ac:dyDescent="0.25">
      <c r="A20" s="10" t="s">
        <v>82</v>
      </c>
      <c r="B20" s="230" t="s">
        <v>94</v>
      </c>
      <c r="C20" s="3">
        <v>2013</v>
      </c>
      <c r="D20" s="3">
        <v>2013</v>
      </c>
      <c r="E20" s="228">
        <v>2930.31</v>
      </c>
      <c r="F20" s="228">
        <v>2930.31</v>
      </c>
      <c r="G20" s="3">
        <v>5.7</v>
      </c>
      <c r="H20" s="3" t="s">
        <v>167</v>
      </c>
      <c r="I20" s="3">
        <v>1</v>
      </c>
    </row>
    <row r="21" spans="1:11" ht="47.25" x14ac:dyDescent="0.25">
      <c r="A21" s="10" t="s">
        <v>83</v>
      </c>
      <c r="B21" s="230" t="s">
        <v>95</v>
      </c>
      <c r="C21" s="3">
        <v>2013</v>
      </c>
      <c r="D21" s="3">
        <v>2013</v>
      </c>
      <c r="E21" s="228">
        <v>2310.12</v>
      </c>
      <c r="F21" s="228">
        <v>2310.12</v>
      </c>
      <c r="G21" s="3">
        <v>4.9000000000000004</v>
      </c>
      <c r="H21" s="3">
        <v>63</v>
      </c>
      <c r="I21" s="3">
        <v>1</v>
      </c>
    </row>
    <row r="22" spans="1:11" ht="78.75" x14ac:dyDescent="0.25">
      <c r="A22" s="10"/>
      <c r="B22" s="229" t="s">
        <v>84</v>
      </c>
      <c r="C22" s="3">
        <v>2012</v>
      </c>
      <c r="D22" s="3">
        <v>2013</v>
      </c>
      <c r="E22" s="228">
        <v>3981.4</v>
      </c>
      <c r="F22" s="228">
        <v>3850</v>
      </c>
      <c r="G22" s="3">
        <v>0.5</v>
      </c>
      <c r="H22" s="3">
        <v>315</v>
      </c>
      <c r="I22" s="3" t="s">
        <v>85</v>
      </c>
    </row>
    <row r="23" spans="1:11" x14ac:dyDescent="0.2">
      <c r="A23" s="10" t="s">
        <v>4</v>
      </c>
      <c r="B23" s="51" t="s">
        <v>15</v>
      </c>
      <c r="C23" s="2"/>
      <c r="D23" s="2"/>
      <c r="E23" s="69">
        <f>E24+E25</f>
        <v>23896.15</v>
      </c>
      <c r="F23" s="69">
        <f>F24+F25</f>
        <v>23454.79</v>
      </c>
      <c r="G23" s="51">
        <f>G24+G25</f>
        <v>9.1999999999999993</v>
      </c>
      <c r="H23" s="51" t="s">
        <v>85</v>
      </c>
      <c r="I23" s="51">
        <f>I24+I25</f>
        <v>0</v>
      </c>
    </row>
    <row r="24" spans="1:11" ht="63" x14ac:dyDescent="0.25">
      <c r="A24" s="10" t="s">
        <v>86</v>
      </c>
      <c r="B24" s="227" t="s">
        <v>96</v>
      </c>
      <c r="C24" s="52">
        <v>2012</v>
      </c>
      <c r="D24" s="52">
        <v>2013</v>
      </c>
      <c r="E24" s="65">
        <v>14947.79</v>
      </c>
      <c r="F24" s="65">
        <v>14947.79</v>
      </c>
      <c r="G24" s="51">
        <v>3.8</v>
      </c>
      <c r="H24" s="3">
        <v>315</v>
      </c>
      <c r="I24" s="3"/>
    </row>
    <row r="25" spans="1:11" ht="78.75" x14ac:dyDescent="0.25">
      <c r="A25" s="10" t="s">
        <v>87</v>
      </c>
      <c r="B25" s="227" t="s">
        <v>88</v>
      </c>
      <c r="C25" s="52">
        <v>2012</v>
      </c>
      <c r="D25" s="52">
        <v>2013</v>
      </c>
      <c r="E25" s="65">
        <v>8948.36</v>
      </c>
      <c r="F25" s="65">
        <v>8507</v>
      </c>
      <c r="G25" s="51">
        <v>5.4</v>
      </c>
      <c r="H25" s="3">
        <v>225</v>
      </c>
      <c r="I25" s="3"/>
    </row>
    <row r="26" spans="1:11" x14ac:dyDescent="0.2">
      <c r="A26" s="10" t="s">
        <v>5</v>
      </c>
      <c r="B26" s="1" t="s">
        <v>50</v>
      </c>
      <c r="C26" s="53"/>
      <c r="D26" s="53"/>
      <c r="E26" s="54"/>
      <c r="F26" s="54"/>
      <c r="G26" s="53"/>
      <c r="H26" s="53"/>
      <c r="I26" s="53"/>
    </row>
    <row r="27" spans="1:11" x14ac:dyDescent="0.2">
      <c r="A27" s="55"/>
      <c r="C27" s="53"/>
      <c r="D27" s="53"/>
      <c r="E27" s="54"/>
      <c r="F27" s="54"/>
      <c r="G27" s="53"/>
      <c r="H27" s="53"/>
      <c r="I27" s="53"/>
    </row>
    <row r="28" spans="1:11" x14ac:dyDescent="0.2">
      <c r="A28" s="11" t="s">
        <v>6</v>
      </c>
      <c r="B28" s="56" t="s">
        <v>51</v>
      </c>
      <c r="C28" s="53"/>
      <c r="D28" s="53"/>
      <c r="E28" s="53"/>
      <c r="F28" s="54"/>
      <c r="G28" s="53"/>
      <c r="H28" s="53"/>
      <c r="I28" s="53"/>
    </row>
    <row r="29" spans="1:11" x14ac:dyDescent="0.2">
      <c r="A29" s="1" t="s">
        <v>8</v>
      </c>
      <c r="B29" s="4"/>
      <c r="C29" s="5"/>
      <c r="D29" s="5"/>
      <c r="E29" s="5"/>
    </row>
    <row r="30" spans="1:11" ht="28.5" customHeight="1" x14ac:dyDescent="0.2">
      <c r="A30" s="264" t="s">
        <v>48</v>
      </c>
      <c r="B30" s="264"/>
      <c r="C30" s="264"/>
      <c r="D30" s="264"/>
      <c r="E30" s="264"/>
      <c r="F30" s="264"/>
      <c r="G30" s="264"/>
      <c r="H30" s="264"/>
      <c r="I30" s="264"/>
    </row>
    <row r="31" spans="1:11" ht="24.75" customHeight="1" x14ac:dyDescent="0.2">
      <c r="A31" s="264" t="s">
        <v>52</v>
      </c>
      <c r="B31" s="264"/>
      <c r="C31" s="264"/>
      <c r="D31" s="264"/>
      <c r="E31" s="264"/>
      <c r="F31" s="264"/>
      <c r="G31" s="264"/>
      <c r="H31" s="264"/>
      <c r="I31" s="264"/>
      <c r="J31" s="47"/>
      <c r="K31" s="47"/>
    </row>
    <row r="32" spans="1:11" ht="12.75" customHeight="1" x14ac:dyDescent="0.2">
      <c r="A32" s="264" t="s">
        <v>73</v>
      </c>
      <c r="B32" s="264"/>
      <c r="C32" s="264"/>
      <c r="D32" s="264"/>
      <c r="E32" s="264"/>
      <c r="F32" s="264"/>
      <c r="G32" s="264"/>
      <c r="H32" s="264"/>
      <c r="I32" s="264"/>
    </row>
    <row r="33" spans="1:11" ht="26.25" customHeight="1" x14ac:dyDescent="0.2">
      <c r="A33" s="264" t="s">
        <v>74</v>
      </c>
      <c r="B33" s="264"/>
      <c r="C33" s="264"/>
      <c r="D33" s="264"/>
      <c r="E33" s="264"/>
      <c r="F33" s="264"/>
      <c r="G33" s="264"/>
      <c r="H33" s="264"/>
      <c r="I33" s="264"/>
      <c r="J33" s="47"/>
      <c r="K33" s="47"/>
    </row>
    <row r="40" spans="1:11" ht="15.75" x14ac:dyDescent="0.25">
      <c r="E40" s="48">
        <v>8</v>
      </c>
    </row>
  </sheetData>
  <mergeCells count="13">
    <mergeCell ref="A33:I33"/>
    <mergeCell ref="C12:E14"/>
    <mergeCell ref="A30:I30"/>
    <mergeCell ref="A31:I31"/>
    <mergeCell ref="A32:I32"/>
    <mergeCell ref="B5:I5"/>
    <mergeCell ref="F6:I6"/>
    <mergeCell ref="B7:K7"/>
    <mergeCell ref="A9:A10"/>
    <mergeCell ref="B9:B10"/>
    <mergeCell ref="C9:D9"/>
    <mergeCell ref="E9:F9"/>
    <mergeCell ref="G9:I9"/>
  </mergeCells>
  <printOptions horizontalCentered="1"/>
  <pageMargins left="0.35433070866141736" right="0.35433070866141736" top="0.19685039370078741" bottom="0.19685039370078741" header="0.51181102362204722" footer="0.51181102362204722"/>
  <pageSetup paperSize="9" scale="5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36"/>
  <sheetViews>
    <sheetView view="pageBreakPreview" topLeftCell="A4" zoomScaleNormal="100" workbookViewId="0">
      <selection activeCell="N15" sqref="N15"/>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4.85546875"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7.25" customHeight="1" x14ac:dyDescent="0.25">
      <c r="F1" s="48"/>
    </row>
    <row r="2" spans="1:11" ht="18.75" customHeight="1" x14ac:dyDescent="0.25">
      <c r="I2" s="15" t="s">
        <v>64</v>
      </c>
    </row>
    <row r="3" spans="1:11" ht="15.75" x14ac:dyDescent="0.25">
      <c r="I3" s="15" t="s">
        <v>0</v>
      </c>
    </row>
    <row r="4" spans="1:11" ht="15.75" x14ac:dyDescent="0.25">
      <c r="I4" s="15" t="s">
        <v>75</v>
      </c>
    </row>
    <row r="6" spans="1:11" ht="15.75" customHeight="1" x14ac:dyDescent="0.25">
      <c r="B6" s="271" t="s">
        <v>104</v>
      </c>
      <c r="C6" s="271"/>
      <c r="D6" s="271"/>
      <c r="E6" s="271"/>
      <c r="F6" s="271"/>
      <c r="G6" s="271"/>
      <c r="H6" s="271"/>
      <c r="I6" s="271"/>
      <c r="J6" s="34"/>
      <c r="K6" s="34"/>
    </row>
    <row r="7" spans="1:11" x14ac:dyDescent="0.2">
      <c r="B7" s="6"/>
      <c r="C7" s="6"/>
      <c r="D7" s="6"/>
      <c r="F7" s="282" t="s">
        <v>1</v>
      </c>
      <c r="G7" s="282"/>
      <c r="H7" s="282"/>
      <c r="I7" s="282"/>
      <c r="J7" s="98"/>
    </row>
    <row r="8" spans="1:11" ht="15.75" x14ac:dyDescent="0.2">
      <c r="B8" s="272" t="s">
        <v>54</v>
      </c>
      <c r="C8" s="272"/>
      <c r="D8" s="272"/>
      <c r="E8" s="272"/>
      <c r="F8" s="272"/>
      <c r="G8" s="272"/>
      <c r="H8" s="272"/>
      <c r="I8" s="272"/>
      <c r="J8" s="272"/>
      <c r="K8" s="272"/>
    </row>
    <row r="10" spans="1:11" ht="29.25" customHeight="1" x14ac:dyDescent="0.2">
      <c r="A10" s="292" t="s">
        <v>2</v>
      </c>
      <c r="B10" s="292" t="s">
        <v>7</v>
      </c>
      <c r="C10" s="289" t="s">
        <v>11</v>
      </c>
      <c r="D10" s="291"/>
      <c r="E10" s="289" t="s">
        <v>12</v>
      </c>
      <c r="F10" s="291"/>
      <c r="G10" s="289" t="s">
        <v>47</v>
      </c>
      <c r="H10" s="290"/>
      <c r="I10" s="291"/>
    </row>
    <row r="11" spans="1:11" ht="63.75" x14ac:dyDescent="0.2">
      <c r="A11" s="293"/>
      <c r="B11" s="293"/>
      <c r="C11" s="2" t="s">
        <v>9</v>
      </c>
      <c r="D11" s="2" t="s">
        <v>10</v>
      </c>
      <c r="E11" s="99" t="s">
        <v>13</v>
      </c>
      <c r="F11" s="99" t="s">
        <v>14</v>
      </c>
      <c r="G11" s="2" t="s">
        <v>45</v>
      </c>
      <c r="H11" s="2" t="s">
        <v>30</v>
      </c>
      <c r="I11" s="2" t="s">
        <v>46</v>
      </c>
    </row>
    <row r="12" spans="1:11" x14ac:dyDescent="0.2">
      <c r="A12" s="3">
        <v>1</v>
      </c>
      <c r="B12" s="7">
        <v>2</v>
      </c>
      <c r="C12" s="3">
        <v>3</v>
      </c>
      <c r="D12" s="3">
        <v>4</v>
      </c>
      <c r="E12" s="12">
        <v>5</v>
      </c>
      <c r="F12" s="3">
        <v>6</v>
      </c>
      <c r="G12" s="3">
        <v>7</v>
      </c>
      <c r="H12" s="3">
        <v>8</v>
      </c>
      <c r="I12" s="3">
        <v>9</v>
      </c>
    </row>
    <row r="13" spans="1:11" x14ac:dyDescent="0.2">
      <c r="A13" s="10">
        <v>1</v>
      </c>
      <c r="B13" s="57" t="s">
        <v>49</v>
      </c>
      <c r="C13" s="283"/>
      <c r="D13" s="284"/>
      <c r="E13" s="284"/>
      <c r="F13" s="69">
        <f>F14+F23+F24</f>
        <v>147787.65000000002</v>
      </c>
      <c r="G13" s="44"/>
      <c r="H13" s="45"/>
      <c r="I13" s="46"/>
    </row>
    <row r="14" spans="1:11" ht="25.5" x14ac:dyDescent="0.2">
      <c r="A14" s="10">
        <v>2</v>
      </c>
      <c r="B14" s="58" t="s">
        <v>67</v>
      </c>
      <c r="C14" s="285"/>
      <c r="D14" s="286"/>
      <c r="E14" s="286"/>
      <c r="F14" s="69">
        <f>F16+F19</f>
        <v>92768.19</v>
      </c>
      <c r="G14" s="69">
        <f>G16+G19</f>
        <v>1.3</v>
      </c>
      <c r="H14" s="39"/>
      <c r="I14" s="39"/>
    </row>
    <row r="15" spans="1:11" ht="25.5" x14ac:dyDescent="0.2">
      <c r="A15" s="10"/>
      <c r="B15" s="59" t="s">
        <v>16</v>
      </c>
      <c r="C15" s="287"/>
      <c r="D15" s="288"/>
      <c r="E15" s="288"/>
      <c r="F15" s="72"/>
      <c r="G15" s="41"/>
      <c r="H15" s="42"/>
      <c r="I15" s="43"/>
    </row>
    <row r="16" spans="1:11" x14ac:dyDescent="0.2">
      <c r="A16" s="10" t="s">
        <v>3</v>
      </c>
      <c r="B16" s="60" t="s">
        <v>68</v>
      </c>
      <c r="C16" s="49"/>
      <c r="D16" s="49"/>
      <c r="E16" s="64">
        <f>SUM(E17:E18)</f>
        <v>54074.520000000004</v>
      </c>
      <c r="F16" s="69">
        <f>SUM(F17:F18)</f>
        <v>28175.57</v>
      </c>
      <c r="G16" s="51">
        <f>SUM(G17:G18)</f>
        <v>0</v>
      </c>
      <c r="H16" s="39"/>
      <c r="I16" s="39"/>
    </row>
    <row r="17" spans="1:11" ht="31.5" x14ac:dyDescent="0.25">
      <c r="A17" s="10" t="s">
        <v>78</v>
      </c>
      <c r="B17" s="101" t="s">
        <v>101</v>
      </c>
      <c r="C17" s="52">
        <v>2012</v>
      </c>
      <c r="D17" s="52">
        <v>2013</v>
      </c>
      <c r="E17" s="65">
        <v>17359.689999999999</v>
      </c>
      <c r="F17" s="70">
        <v>16724.099999999999</v>
      </c>
      <c r="G17" s="54"/>
      <c r="H17" s="54"/>
      <c r="I17" s="54"/>
    </row>
    <row r="18" spans="1:11" x14ac:dyDescent="0.2">
      <c r="A18" s="10" t="s">
        <v>81</v>
      </c>
      <c r="B18" s="59" t="s">
        <v>97</v>
      </c>
      <c r="C18" s="52"/>
      <c r="D18" s="52"/>
      <c r="E18" s="65">
        <v>36714.83</v>
      </c>
      <c r="F18" s="70">
        <v>11451.47</v>
      </c>
      <c r="G18" s="54"/>
      <c r="H18" s="54"/>
      <c r="I18" s="54"/>
    </row>
    <row r="19" spans="1:11" x14ac:dyDescent="0.2">
      <c r="A19" s="10" t="s">
        <v>4</v>
      </c>
      <c r="B19" s="61" t="s">
        <v>15</v>
      </c>
      <c r="C19" s="52"/>
      <c r="D19" s="52"/>
      <c r="E19" s="64">
        <f>SUM(E20:E21)</f>
        <v>54965.36</v>
      </c>
      <c r="F19" s="69">
        <f>SUM(F20:F21)</f>
        <v>64592.62</v>
      </c>
      <c r="G19" s="51">
        <f>SUM(G20:G21)</f>
        <v>1.3</v>
      </c>
      <c r="H19" s="54"/>
      <c r="I19" s="54"/>
    </row>
    <row r="20" spans="1:11" ht="47.25" x14ac:dyDescent="0.25">
      <c r="A20" s="10" t="s">
        <v>86</v>
      </c>
      <c r="B20" s="102" t="s">
        <v>102</v>
      </c>
      <c r="C20" s="52">
        <v>2013</v>
      </c>
      <c r="D20" s="52">
        <v>2014</v>
      </c>
      <c r="E20" s="65">
        <v>4773.7299999999996</v>
      </c>
      <c r="F20" s="70">
        <v>4595.05</v>
      </c>
      <c r="G20" s="103">
        <v>1.3</v>
      </c>
      <c r="H20" s="103">
        <v>225</v>
      </c>
      <c r="I20" s="103"/>
    </row>
    <row r="21" spans="1:11" x14ac:dyDescent="0.2">
      <c r="A21" s="10" t="s">
        <v>89</v>
      </c>
      <c r="B21" s="59" t="s">
        <v>98</v>
      </c>
      <c r="C21" s="52" t="s">
        <v>85</v>
      </c>
      <c r="D21" s="52"/>
      <c r="E21" s="65">
        <v>50191.63</v>
      </c>
      <c r="F21" s="70">
        <v>59997.57</v>
      </c>
      <c r="G21" s="54"/>
      <c r="H21" s="54"/>
      <c r="I21" s="54"/>
    </row>
    <row r="22" spans="1:11" x14ac:dyDescent="0.2">
      <c r="A22" s="10" t="s">
        <v>5</v>
      </c>
      <c r="B22" s="54" t="s">
        <v>50</v>
      </c>
      <c r="C22" s="53"/>
      <c r="D22" s="53"/>
      <c r="E22" s="66"/>
      <c r="F22" s="70"/>
      <c r="G22" s="53"/>
      <c r="H22" s="53"/>
      <c r="I22" s="53"/>
    </row>
    <row r="23" spans="1:11" x14ac:dyDescent="0.2">
      <c r="A23" s="11" t="s">
        <v>6</v>
      </c>
      <c r="B23" s="62" t="s">
        <v>51</v>
      </c>
      <c r="C23" s="53"/>
      <c r="D23" s="53"/>
      <c r="E23" s="53"/>
      <c r="F23" s="69">
        <v>257.82</v>
      </c>
      <c r="G23" s="53"/>
      <c r="H23" s="53"/>
      <c r="I23" s="53"/>
    </row>
    <row r="24" spans="1:11" x14ac:dyDescent="0.2">
      <c r="A24" s="63" t="s">
        <v>99</v>
      </c>
      <c r="B24" s="62" t="s">
        <v>100</v>
      </c>
      <c r="C24" s="53"/>
      <c r="D24" s="53"/>
      <c r="E24" s="53"/>
      <c r="F24" s="69">
        <v>54761.64</v>
      </c>
      <c r="G24" s="53"/>
      <c r="H24" s="53"/>
      <c r="I24" s="53"/>
    </row>
    <row r="25" spans="1:11" x14ac:dyDescent="0.2">
      <c r="A25" s="1" t="s">
        <v>8</v>
      </c>
      <c r="B25" s="4"/>
      <c r="C25" s="5"/>
      <c r="D25" s="5"/>
      <c r="E25" s="5"/>
    </row>
    <row r="26" spans="1:11" ht="28.5" customHeight="1" x14ac:dyDescent="0.2">
      <c r="A26" s="264" t="s">
        <v>48</v>
      </c>
      <c r="B26" s="264"/>
      <c r="C26" s="264"/>
      <c r="D26" s="264"/>
      <c r="E26" s="264"/>
      <c r="F26" s="264"/>
      <c r="G26" s="264"/>
      <c r="H26" s="264"/>
      <c r="I26" s="264"/>
    </row>
    <row r="27" spans="1:11" ht="24.75" customHeight="1" x14ac:dyDescent="0.2">
      <c r="A27" s="264" t="s">
        <v>52</v>
      </c>
      <c r="B27" s="264"/>
      <c r="C27" s="264"/>
      <c r="D27" s="264"/>
      <c r="E27" s="264"/>
      <c r="F27" s="264"/>
      <c r="G27" s="264"/>
      <c r="H27" s="264"/>
      <c r="I27" s="264"/>
      <c r="J27" s="47"/>
      <c r="K27" s="47"/>
    </row>
    <row r="28" spans="1:11" ht="12.75" customHeight="1" x14ac:dyDescent="0.2">
      <c r="A28" s="264" t="s">
        <v>73</v>
      </c>
      <c r="B28" s="264"/>
      <c r="C28" s="264"/>
      <c r="D28" s="264"/>
      <c r="E28" s="264"/>
      <c r="F28" s="264"/>
      <c r="G28" s="264"/>
      <c r="H28" s="264"/>
      <c r="I28" s="264"/>
    </row>
    <row r="29" spans="1:11" ht="26.25" customHeight="1" x14ac:dyDescent="0.2">
      <c r="A29" s="264" t="s">
        <v>74</v>
      </c>
      <c r="B29" s="264"/>
      <c r="C29" s="264"/>
      <c r="D29" s="264"/>
      <c r="E29" s="264"/>
      <c r="F29" s="264"/>
      <c r="G29" s="264"/>
      <c r="H29" s="264"/>
      <c r="I29" s="264"/>
      <c r="J29" s="47"/>
      <c r="K29" s="47"/>
    </row>
    <row r="36" spans="5:5" ht="15.75" x14ac:dyDescent="0.25">
      <c r="E36" s="48"/>
    </row>
  </sheetData>
  <mergeCells count="13">
    <mergeCell ref="C13:E15"/>
    <mergeCell ref="A26:I26"/>
    <mergeCell ref="A27:I27"/>
    <mergeCell ref="A28:I28"/>
    <mergeCell ref="A29:I29"/>
    <mergeCell ref="B6:I6"/>
    <mergeCell ref="F7:I7"/>
    <mergeCell ref="B8:K8"/>
    <mergeCell ref="A10:A11"/>
    <mergeCell ref="B10:B11"/>
    <mergeCell ref="C10:D10"/>
    <mergeCell ref="E10:F10"/>
    <mergeCell ref="G10:I10"/>
  </mergeCells>
  <printOptions horizontalCentered="1"/>
  <pageMargins left="0.35433070866141736" right="0.35433070866141736" top="0.19685039370078741" bottom="0.19685039370078741" header="0.19685039370078741" footer="0.11811023622047245"/>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41"/>
  <sheetViews>
    <sheetView view="pageBreakPreview" zoomScaleNormal="100" workbookViewId="0">
      <selection activeCell="K16" sqref="K16"/>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8.75" customHeight="1" x14ac:dyDescent="0.25">
      <c r="I1" s="15" t="s">
        <v>64</v>
      </c>
    </row>
    <row r="2" spans="1:11" ht="15.75" x14ac:dyDescent="0.25">
      <c r="I2" s="15" t="s">
        <v>0</v>
      </c>
    </row>
    <row r="3" spans="1:11" ht="15.75" x14ac:dyDescent="0.25">
      <c r="I3" s="15" t="s">
        <v>75</v>
      </c>
    </row>
    <row r="5" spans="1:11" ht="54" customHeight="1" x14ac:dyDescent="0.25">
      <c r="B5" s="271" t="s">
        <v>105</v>
      </c>
      <c r="C5" s="271"/>
      <c r="D5" s="271"/>
      <c r="E5" s="271"/>
      <c r="F5" s="271"/>
      <c r="G5" s="271"/>
      <c r="H5" s="271"/>
      <c r="I5" s="271"/>
      <c r="J5" s="34"/>
      <c r="K5" s="34"/>
    </row>
    <row r="6" spans="1:11" x14ac:dyDescent="0.2">
      <c r="B6" s="6"/>
      <c r="C6" s="6"/>
      <c r="D6" s="6"/>
      <c r="F6" s="282" t="s">
        <v>1</v>
      </c>
      <c r="G6" s="282"/>
      <c r="H6" s="282"/>
      <c r="I6" s="282"/>
      <c r="J6" s="98"/>
    </row>
    <row r="7" spans="1:11" ht="15.75" x14ac:dyDescent="0.2">
      <c r="B7" s="272" t="s">
        <v>54</v>
      </c>
      <c r="C7" s="272"/>
      <c r="D7" s="272"/>
      <c r="E7" s="272"/>
      <c r="F7" s="272"/>
      <c r="G7" s="272"/>
      <c r="H7" s="272"/>
      <c r="I7" s="272"/>
      <c r="J7" s="272"/>
      <c r="K7" s="272"/>
    </row>
    <row r="9" spans="1:11" ht="46.5" customHeight="1" x14ac:dyDescent="0.2">
      <c r="A9" s="292" t="s">
        <v>2</v>
      </c>
      <c r="B9" s="292" t="s">
        <v>7</v>
      </c>
      <c r="C9" s="289" t="s">
        <v>11</v>
      </c>
      <c r="D9" s="291"/>
      <c r="E9" s="289" t="s">
        <v>77</v>
      </c>
      <c r="F9" s="291"/>
      <c r="G9" s="289" t="s">
        <v>47</v>
      </c>
      <c r="H9" s="290"/>
      <c r="I9" s="291"/>
    </row>
    <row r="10" spans="1:11" ht="63.75" x14ac:dyDescent="0.2">
      <c r="A10" s="293"/>
      <c r="B10" s="293"/>
      <c r="C10" s="2" t="s">
        <v>9</v>
      </c>
      <c r="D10" s="2" t="s">
        <v>10</v>
      </c>
      <c r="E10" s="99" t="s">
        <v>13</v>
      </c>
      <c r="F10" s="99" t="s">
        <v>14</v>
      </c>
      <c r="G10" s="2" t="s">
        <v>45</v>
      </c>
      <c r="H10" s="2" t="s">
        <v>30</v>
      </c>
      <c r="I10" s="2" t="s">
        <v>46</v>
      </c>
    </row>
    <row r="11" spans="1:11" x14ac:dyDescent="0.2">
      <c r="A11" s="3">
        <v>1</v>
      </c>
      <c r="B11" s="7">
        <v>2</v>
      </c>
      <c r="C11" s="3">
        <v>3</v>
      </c>
      <c r="D11" s="3">
        <v>4</v>
      </c>
      <c r="E11" s="12">
        <v>5</v>
      </c>
      <c r="F11" s="3">
        <v>6</v>
      </c>
      <c r="G11" s="3">
        <v>7</v>
      </c>
      <c r="H11" s="3">
        <v>8</v>
      </c>
      <c r="I11" s="3">
        <v>9</v>
      </c>
    </row>
    <row r="12" spans="1:11" x14ac:dyDescent="0.2">
      <c r="A12" s="10">
        <v>1</v>
      </c>
      <c r="B12" s="8" t="s">
        <v>49</v>
      </c>
      <c r="C12" s="283"/>
      <c r="D12" s="284"/>
      <c r="E12" s="284"/>
      <c r="F12" s="71">
        <f>F13</f>
        <v>39857.620000000003</v>
      </c>
      <c r="G12" s="44"/>
      <c r="H12" s="45"/>
      <c r="I12" s="46"/>
    </row>
    <row r="13" spans="1:11" ht="25.5" x14ac:dyDescent="0.2">
      <c r="A13" s="10">
        <v>2</v>
      </c>
      <c r="B13" s="13" t="s">
        <v>67</v>
      </c>
      <c r="C13" s="285"/>
      <c r="D13" s="286"/>
      <c r="E13" s="286"/>
      <c r="F13" s="71">
        <f>F15+F24</f>
        <v>39857.620000000003</v>
      </c>
      <c r="G13" s="71">
        <f>G15+G24</f>
        <v>38.03</v>
      </c>
      <c r="H13" s="39"/>
      <c r="I13" s="39"/>
    </row>
    <row r="14" spans="1:11" ht="25.5" x14ac:dyDescent="0.2">
      <c r="A14" s="10"/>
      <c r="B14" s="14" t="s">
        <v>16</v>
      </c>
      <c r="C14" s="287"/>
      <c r="D14" s="288"/>
      <c r="E14" s="288"/>
      <c r="F14" s="71"/>
      <c r="G14" s="41"/>
      <c r="H14" s="42"/>
      <c r="I14" s="43"/>
    </row>
    <row r="15" spans="1:11" x14ac:dyDescent="0.2">
      <c r="A15" s="10" t="s">
        <v>3</v>
      </c>
      <c r="B15" s="9" t="s">
        <v>68</v>
      </c>
      <c r="C15" s="49"/>
      <c r="D15" s="49"/>
      <c r="E15" s="68">
        <f>SUM(E16:E22)</f>
        <v>20019.400000000001</v>
      </c>
      <c r="F15" s="68">
        <f>SUM(F16:F22)</f>
        <v>19888</v>
      </c>
      <c r="G15" s="50">
        <f>SUM(G16:G22)</f>
        <v>28.48</v>
      </c>
      <c r="H15" s="39"/>
      <c r="I15" s="39"/>
    </row>
    <row r="16" spans="1:11" ht="78.75" x14ac:dyDescent="0.25">
      <c r="A16" s="10" t="s">
        <v>78</v>
      </c>
      <c r="B16" s="104" t="s">
        <v>84</v>
      </c>
      <c r="C16" s="103">
        <v>2012</v>
      </c>
      <c r="D16" s="103">
        <v>2013</v>
      </c>
      <c r="E16" s="105">
        <v>4624.92</v>
      </c>
      <c r="F16" s="105">
        <v>4493.5200000000004</v>
      </c>
      <c r="G16" s="103">
        <v>0.48</v>
      </c>
      <c r="H16" s="103" t="s">
        <v>107</v>
      </c>
      <c r="I16" s="103">
        <v>0</v>
      </c>
    </row>
    <row r="17" spans="1:11" ht="47.25" x14ac:dyDescent="0.25">
      <c r="A17" s="10" t="s">
        <v>79</v>
      </c>
      <c r="B17" s="102" t="s">
        <v>90</v>
      </c>
      <c r="C17" s="103">
        <v>2013</v>
      </c>
      <c r="D17" s="103">
        <v>2013</v>
      </c>
      <c r="E17" s="105">
        <v>5031.57</v>
      </c>
      <c r="F17" s="105">
        <v>5031.57</v>
      </c>
      <c r="G17" s="103">
        <v>9.48</v>
      </c>
      <c r="H17" s="103" t="s">
        <v>108</v>
      </c>
      <c r="I17" s="103">
        <v>1</v>
      </c>
    </row>
    <row r="18" spans="1:11" ht="31.5" x14ac:dyDescent="0.25">
      <c r="A18" s="10" t="s">
        <v>80</v>
      </c>
      <c r="B18" s="102" t="s">
        <v>91</v>
      </c>
      <c r="C18" s="103">
        <v>2013</v>
      </c>
      <c r="D18" s="103">
        <v>2013</v>
      </c>
      <c r="E18" s="105">
        <v>2336.42</v>
      </c>
      <c r="F18" s="105">
        <v>2336.42</v>
      </c>
      <c r="G18" s="103">
        <v>4.18</v>
      </c>
      <c r="H18" s="103" t="s">
        <v>108</v>
      </c>
      <c r="I18" s="103">
        <v>1</v>
      </c>
    </row>
    <row r="19" spans="1:11" ht="31.5" x14ac:dyDescent="0.25">
      <c r="A19" s="10" t="s">
        <v>81</v>
      </c>
      <c r="B19" s="102" t="s">
        <v>92</v>
      </c>
      <c r="C19" s="103">
        <v>2013</v>
      </c>
      <c r="D19" s="103">
        <v>2013</v>
      </c>
      <c r="E19" s="105">
        <v>782.62</v>
      </c>
      <c r="F19" s="105">
        <v>782.62</v>
      </c>
      <c r="G19" s="103">
        <v>0.81</v>
      </c>
      <c r="H19" s="103">
        <v>63</v>
      </c>
      <c r="I19" s="103">
        <v>1</v>
      </c>
    </row>
    <row r="20" spans="1:11" ht="31.5" x14ac:dyDescent="0.25">
      <c r="A20" s="10" t="s">
        <v>82</v>
      </c>
      <c r="B20" s="102" t="s">
        <v>93</v>
      </c>
      <c r="C20" s="103">
        <v>2013</v>
      </c>
      <c r="D20" s="103">
        <v>2013</v>
      </c>
      <c r="E20" s="105">
        <v>1277.3400000000001</v>
      </c>
      <c r="F20" s="105">
        <v>1277.3400000000001</v>
      </c>
      <c r="G20" s="103">
        <v>2.87</v>
      </c>
      <c r="H20" s="103" t="s">
        <v>108</v>
      </c>
      <c r="I20" s="103">
        <v>1</v>
      </c>
    </row>
    <row r="21" spans="1:11" ht="47.25" x14ac:dyDescent="0.25">
      <c r="A21" s="10" t="s">
        <v>83</v>
      </c>
      <c r="B21" s="102" t="s">
        <v>94</v>
      </c>
      <c r="C21" s="103">
        <v>2013</v>
      </c>
      <c r="D21" s="103">
        <v>2013</v>
      </c>
      <c r="E21" s="105">
        <v>3082.61</v>
      </c>
      <c r="F21" s="105">
        <v>3082.61</v>
      </c>
      <c r="G21" s="103">
        <v>5.85</v>
      </c>
      <c r="H21" s="103" t="s">
        <v>108</v>
      </c>
      <c r="I21" s="103">
        <v>1</v>
      </c>
    </row>
    <row r="22" spans="1:11" ht="47.25" x14ac:dyDescent="0.25">
      <c r="A22" s="10"/>
      <c r="B22" s="102" t="s">
        <v>95</v>
      </c>
      <c r="C22" s="103">
        <v>2013</v>
      </c>
      <c r="D22" s="103">
        <v>2013</v>
      </c>
      <c r="E22" s="105">
        <v>2883.92</v>
      </c>
      <c r="F22" s="105">
        <v>2883.92</v>
      </c>
      <c r="G22" s="103">
        <v>4.8099999999999996</v>
      </c>
      <c r="H22" s="103" t="s">
        <v>108</v>
      </c>
      <c r="I22" s="103">
        <v>1</v>
      </c>
    </row>
    <row r="23" spans="1:11" ht="15.75" x14ac:dyDescent="0.25">
      <c r="A23" s="10"/>
      <c r="B23" s="106"/>
      <c r="C23" s="103"/>
      <c r="D23" s="103"/>
      <c r="E23" s="105"/>
      <c r="F23" s="105"/>
      <c r="G23" s="103"/>
      <c r="H23" s="103"/>
      <c r="I23" s="103"/>
    </row>
    <row r="24" spans="1:11" x14ac:dyDescent="0.2">
      <c r="A24" s="10" t="s">
        <v>4</v>
      </c>
      <c r="B24" s="51" t="s">
        <v>15</v>
      </c>
      <c r="C24" s="2"/>
      <c r="D24" s="2"/>
      <c r="E24" s="69">
        <f>E25+E26</f>
        <v>20410.98</v>
      </c>
      <c r="F24" s="69">
        <f t="shared" ref="F24:G24" si="0">F25+F26</f>
        <v>19969.620000000003</v>
      </c>
      <c r="G24" s="69">
        <f t="shared" si="0"/>
        <v>9.5500000000000007</v>
      </c>
      <c r="H24" s="103"/>
      <c r="I24" s="103">
        <f>I16+I17+I18+I19+I20+I21+I22</f>
        <v>6</v>
      </c>
    </row>
    <row r="25" spans="1:11" ht="78.75" x14ac:dyDescent="0.25">
      <c r="A25" s="10" t="s">
        <v>86</v>
      </c>
      <c r="B25" s="107" t="s">
        <v>88</v>
      </c>
      <c r="C25" s="2">
        <v>2012</v>
      </c>
      <c r="D25" s="2">
        <v>2013</v>
      </c>
      <c r="E25" s="70">
        <v>12283.54</v>
      </c>
      <c r="F25" s="70">
        <v>11842.180000000002</v>
      </c>
      <c r="G25" s="2">
        <v>5.65</v>
      </c>
      <c r="H25" s="2" t="s">
        <v>109</v>
      </c>
      <c r="I25" s="103">
        <v>0</v>
      </c>
    </row>
    <row r="26" spans="1:11" ht="63" x14ac:dyDescent="0.25">
      <c r="A26" s="10" t="s">
        <v>87</v>
      </c>
      <c r="B26" s="107" t="s">
        <v>96</v>
      </c>
      <c r="C26" s="2">
        <v>2013</v>
      </c>
      <c r="D26" s="2">
        <v>2013</v>
      </c>
      <c r="E26" s="70">
        <v>8127.44</v>
      </c>
      <c r="F26" s="70">
        <v>8127.44</v>
      </c>
      <c r="G26" s="2">
        <v>3.9</v>
      </c>
      <c r="H26" s="2">
        <v>315</v>
      </c>
      <c r="I26" s="103">
        <v>0</v>
      </c>
    </row>
    <row r="27" spans="1:11" x14ac:dyDescent="0.2">
      <c r="A27" s="10" t="s">
        <v>5</v>
      </c>
      <c r="B27" s="1" t="s">
        <v>50</v>
      </c>
      <c r="C27" s="53"/>
      <c r="D27" s="53"/>
      <c r="E27" s="54"/>
      <c r="F27" s="54"/>
      <c r="G27" s="53"/>
      <c r="H27" s="53"/>
      <c r="I27" s="53"/>
    </row>
    <row r="28" spans="1:11" x14ac:dyDescent="0.2">
      <c r="A28" s="55"/>
      <c r="C28" s="53"/>
      <c r="D28" s="53"/>
      <c r="E28" s="54"/>
      <c r="F28" s="54"/>
      <c r="G28" s="53"/>
      <c r="H28" s="53"/>
      <c r="I28" s="53"/>
    </row>
    <row r="29" spans="1:11" x14ac:dyDescent="0.2">
      <c r="A29" s="11" t="s">
        <v>6</v>
      </c>
      <c r="B29" s="56" t="s">
        <v>51</v>
      </c>
      <c r="C29" s="53"/>
      <c r="D29" s="53"/>
      <c r="E29" s="53"/>
      <c r="F29" s="54"/>
      <c r="G29" s="53"/>
      <c r="H29" s="53"/>
      <c r="I29" s="53"/>
    </row>
    <row r="30" spans="1:11" x14ac:dyDescent="0.2">
      <c r="A30" s="1" t="s">
        <v>8</v>
      </c>
      <c r="B30" s="4"/>
      <c r="C30" s="5"/>
      <c r="D30" s="5"/>
      <c r="E30" s="5"/>
    </row>
    <row r="31" spans="1:11" ht="28.5" customHeight="1" x14ac:dyDescent="0.2">
      <c r="A31" s="264" t="s">
        <v>48</v>
      </c>
      <c r="B31" s="264"/>
      <c r="C31" s="264"/>
      <c r="D31" s="264"/>
      <c r="E31" s="264"/>
      <c r="F31" s="264"/>
      <c r="G31" s="264"/>
      <c r="H31" s="264"/>
      <c r="I31" s="264"/>
    </row>
    <row r="32" spans="1:11" ht="24.75" customHeight="1" x14ac:dyDescent="0.2">
      <c r="A32" s="264" t="s">
        <v>52</v>
      </c>
      <c r="B32" s="264"/>
      <c r="C32" s="264"/>
      <c r="D32" s="264"/>
      <c r="E32" s="264"/>
      <c r="F32" s="264"/>
      <c r="G32" s="264"/>
      <c r="H32" s="264"/>
      <c r="I32" s="264"/>
      <c r="J32" s="47"/>
      <c r="K32" s="47"/>
    </row>
    <row r="33" spans="1:11" ht="12.75" customHeight="1" x14ac:dyDescent="0.2">
      <c r="A33" s="264" t="s">
        <v>73</v>
      </c>
      <c r="B33" s="264"/>
      <c r="C33" s="264"/>
      <c r="D33" s="264"/>
      <c r="E33" s="264"/>
      <c r="F33" s="264"/>
      <c r="G33" s="264"/>
      <c r="H33" s="264"/>
      <c r="I33" s="264"/>
    </row>
    <row r="34" spans="1:11" ht="26.25" customHeight="1" x14ac:dyDescent="0.2">
      <c r="A34" s="264" t="s">
        <v>74</v>
      </c>
      <c r="B34" s="264"/>
      <c r="C34" s="264"/>
      <c r="D34" s="264"/>
      <c r="E34" s="264"/>
      <c r="F34" s="264"/>
      <c r="G34" s="264"/>
      <c r="H34" s="264"/>
      <c r="I34" s="264"/>
      <c r="J34" s="47"/>
      <c r="K34" s="47"/>
    </row>
    <row r="41" spans="1:11" ht="15.75" x14ac:dyDescent="0.25">
      <c r="E41" s="48">
        <v>8</v>
      </c>
    </row>
  </sheetData>
  <mergeCells count="13">
    <mergeCell ref="C12:E14"/>
    <mergeCell ref="A31:I31"/>
    <mergeCell ref="A32:I32"/>
    <mergeCell ref="A33:I33"/>
    <mergeCell ref="A34:I34"/>
    <mergeCell ref="B5:I5"/>
    <mergeCell ref="F6:I6"/>
    <mergeCell ref="B7:K7"/>
    <mergeCell ref="A9:A10"/>
    <mergeCell ref="B9:B10"/>
    <mergeCell ref="C9:D9"/>
    <mergeCell ref="E9:F9"/>
    <mergeCell ref="G9:I9"/>
  </mergeCells>
  <printOptions horizontalCentered="1"/>
  <pageMargins left="0.35433070866141736" right="0.35433070866141736" top="0.19685039370078741" bottom="0.19685039370078741" header="0.19685039370078741" footer="0.11811023622047245"/>
  <pageSetup paperSize="9" scale="5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60" zoomScaleNormal="100" workbookViewId="0">
      <selection activeCell="AA20" sqref="AA20"/>
    </sheetView>
  </sheetViews>
  <sheetFormatPr defaultColWidth="16.42578125" defaultRowHeight="12.75" x14ac:dyDescent="0.2"/>
  <cols>
    <col min="1" max="1" width="58.7109375" style="1" customWidth="1"/>
    <col min="2" max="2" width="7.5703125" style="16" customWidth="1"/>
    <col min="3" max="3" width="12.85546875" style="16" customWidth="1"/>
    <col min="4" max="4" width="19.5703125" style="16" customWidth="1"/>
    <col min="5" max="5" width="19.85546875" style="16" customWidth="1"/>
    <col min="6" max="6" width="13.140625" style="119" customWidth="1"/>
    <col min="7" max="251" width="7.7109375" style="119" customWidth="1"/>
    <col min="252" max="252" width="71" style="119" customWidth="1"/>
    <col min="253" max="253" width="6.28515625" style="119" customWidth="1"/>
    <col min="254" max="254" width="18" style="119" customWidth="1"/>
    <col min="255" max="255" width="16.28515625" style="119" customWidth="1"/>
    <col min="256" max="16384" width="16.42578125" style="119"/>
  </cols>
  <sheetData>
    <row r="1" spans="1:6" x14ac:dyDescent="0.2">
      <c r="A1" s="241"/>
      <c r="B1" s="241"/>
      <c r="C1" s="241"/>
      <c r="D1" s="241"/>
      <c r="E1" s="241"/>
      <c r="F1" s="241"/>
    </row>
    <row r="2" spans="1:6" ht="15.75" x14ac:dyDescent="0.25">
      <c r="D2" s="15" t="s">
        <v>55</v>
      </c>
    </row>
    <row r="3" spans="1:6" ht="15.75" x14ac:dyDescent="0.25">
      <c r="D3" s="15" t="s">
        <v>0</v>
      </c>
    </row>
    <row r="4" spans="1:6" ht="15.75" x14ac:dyDescent="0.25">
      <c r="D4" s="15" t="s">
        <v>163</v>
      </c>
    </row>
    <row r="5" spans="1:6" ht="15.75" x14ac:dyDescent="0.25">
      <c r="F5" s="15"/>
    </row>
    <row r="6" spans="1:6" ht="15.75" x14ac:dyDescent="0.25">
      <c r="F6" s="15"/>
    </row>
    <row r="7" spans="1:6" ht="37.5" customHeight="1" x14ac:dyDescent="0.2"/>
    <row r="8" spans="1:6" ht="44.25" customHeight="1" x14ac:dyDescent="0.25">
      <c r="A8" s="271" t="s">
        <v>227</v>
      </c>
      <c r="B8" s="271"/>
      <c r="C8" s="271"/>
      <c r="D8" s="271"/>
      <c r="E8" s="34"/>
      <c r="F8" s="34"/>
    </row>
    <row r="9" spans="1:6" ht="15" customHeight="1" x14ac:dyDescent="0.2">
      <c r="A9" s="281" t="s">
        <v>56</v>
      </c>
      <c r="B9" s="281"/>
      <c r="C9" s="281"/>
      <c r="D9" s="281"/>
      <c r="E9" s="35"/>
      <c r="F9" s="35"/>
    </row>
    <row r="10" spans="1:6" ht="15.75" customHeight="1" x14ac:dyDescent="0.2">
      <c r="A10" s="272" t="s">
        <v>54</v>
      </c>
      <c r="B10" s="272"/>
      <c r="C10" s="272"/>
      <c r="D10" s="272"/>
      <c r="E10" s="36"/>
      <c r="F10" s="36"/>
    </row>
    <row r="11" spans="1:6" ht="12.75" customHeight="1" x14ac:dyDescent="0.2"/>
    <row r="12" spans="1:6" ht="12.75" customHeight="1" x14ac:dyDescent="0.2">
      <c r="A12" s="273" t="s">
        <v>7</v>
      </c>
      <c r="B12" s="279" t="s">
        <v>2</v>
      </c>
      <c r="C12" s="279" t="s">
        <v>57</v>
      </c>
      <c r="D12" s="273" t="s">
        <v>17</v>
      </c>
      <c r="E12" s="147"/>
    </row>
    <row r="13" spans="1:6" x14ac:dyDescent="0.2">
      <c r="A13" s="274"/>
      <c r="B13" s="280"/>
      <c r="C13" s="280"/>
      <c r="D13" s="274"/>
      <c r="E13" s="147"/>
    </row>
    <row r="14" spans="1:6" x14ac:dyDescent="0.2">
      <c r="A14" s="152">
        <v>1</v>
      </c>
      <c r="B14" s="150" t="s">
        <v>18</v>
      </c>
      <c r="C14" s="140" t="s">
        <v>3</v>
      </c>
      <c r="D14" s="140" t="s">
        <v>4</v>
      </c>
      <c r="E14" s="125"/>
    </row>
    <row r="15" spans="1:6" ht="15.75" x14ac:dyDescent="0.2">
      <c r="A15" s="180" t="s">
        <v>58</v>
      </c>
      <c r="B15" s="179" t="s">
        <v>20</v>
      </c>
      <c r="C15" s="178" t="s">
        <v>59</v>
      </c>
      <c r="D15" s="178" t="s">
        <v>226</v>
      </c>
      <c r="E15" s="125"/>
    </row>
    <row r="16" spans="1:6" x14ac:dyDescent="0.2">
      <c r="A16" s="177" t="s">
        <v>38</v>
      </c>
      <c r="B16" s="167" t="s">
        <v>21</v>
      </c>
      <c r="C16" s="166" t="s">
        <v>61</v>
      </c>
      <c r="D16" s="166" t="s">
        <v>225</v>
      </c>
      <c r="E16" s="125"/>
    </row>
    <row r="17" spans="1:5" x14ac:dyDescent="0.2">
      <c r="A17" s="176" t="s">
        <v>37</v>
      </c>
      <c r="B17" s="167" t="s">
        <v>22</v>
      </c>
      <c r="C17" s="166" t="s">
        <v>60</v>
      </c>
      <c r="D17" s="175">
        <f>SUM(D18:D24)</f>
        <v>878381.65999999992</v>
      </c>
      <c r="E17" s="125"/>
    </row>
    <row r="18" spans="1:5" x14ac:dyDescent="0.2">
      <c r="A18" s="168" t="s">
        <v>69</v>
      </c>
      <c r="B18" s="167" t="s">
        <v>23</v>
      </c>
      <c r="C18" s="166" t="s">
        <v>60</v>
      </c>
      <c r="D18" s="175">
        <v>63454.79</v>
      </c>
      <c r="E18" s="125"/>
    </row>
    <row r="19" spans="1:5" x14ac:dyDescent="0.2">
      <c r="A19" s="168" t="s">
        <v>31</v>
      </c>
      <c r="B19" s="167" t="s">
        <v>24</v>
      </c>
      <c r="C19" s="166" t="s">
        <v>60</v>
      </c>
      <c r="D19" s="175">
        <f>337705.94+112962.64</f>
        <v>450668.58</v>
      </c>
      <c r="E19" s="125"/>
    </row>
    <row r="20" spans="1:5" x14ac:dyDescent="0.2">
      <c r="A20" s="168" t="s">
        <v>32</v>
      </c>
      <c r="B20" s="167" t="s">
        <v>25</v>
      </c>
      <c r="C20" s="166" t="s">
        <v>60</v>
      </c>
      <c r="D20" s="175">
        <v>95374.1</v>
      </c>
      <c r="E20" s="125"/>
    </row>
    <row r="21" spans="1:5" x14ac:dyDescent="0.2">
      <c r="A21" s="168" t="s">
        <v>44</v>
      </c>
      <c r="B21" s="167" t="s">
        <v>26</v>
      </c>
      <c r="C21" s="166" t="s">
        <v>60</v>
      </c>
      <c r="D21" s="175">
        <v>157756.35999999999</v>
      </c>
      <c r="E21" s="125"/>
    </row>
    <row r="22" spans="1:5" x14ac:dyDescent="0.2">
      <c r="A22" s="168" t="s">
        <v>33</v>
      </c>
      <c r="B22" s="167" t="s">
        <v>27</v>
      </c>
      <c r="C22" s="166" t="s">
        <v>60</v>
      </c>
      <c r="D22" s="175">
        <v>30506.76</v>
      </c>
      <c r="E22" s="125"/>
    </row>
    <row r="23" spans="1:5" x14ac:dyDescent="0.2">
      <c r="A23" s="168" t="s">
        <v>34</v>
      </c>
      <c r="B23" s="167" t="s">
        <v>28</v>
      </c>
      <c r="C23" s="166" t="s">
        <v>60</v>
      </c>
      <c r="D23" s="175">
        <v>2151.19</v>
      </c>
      <c r="E23" s="125"/>
    </row>
    <row r="24" spans="1:5" x14ac:dyDescent="0.2">
      <c r="A24" s="168" t="s">
        <v>35</v>
      </c>
      <c r="B24" s="167" t="s">
        <v>19</v>
      </c>
      <c r="C24" s="166" t="s">
        <v>60</v>
      </c>
      <c r="D24" s="175">
        <f>268884.19-D21-D22-D23</f>
        <v>78469.880000000019</v>
      </c>
      <c r="E24" s="125"/>
    </row>
    <row r="25" spans="1:5" x14ac:dyDescent="0.2">
      <c r="A25" s="174" t="s">
        <v>36</v>
      </c>
      <c r="B25" s="173" t="s">
        <v>29</v>
      </c>
      <c r="C25" s="162" t="s">
        <v>62</v>
      </c>
      <c r="D25" s="172" t="s">
        <v>224</v>
      </c>
      <c r="E25" s="125"/>
    </row>
    <row r="26" spans="1:5" x14ac:dyDescent="0.2">
      <c r="A26" s="171"/>
      <c r="B26" s="170"/>
      <c r="C26" s="170"/>
      <c r="D26" s="169"/>
      <c r="E26" s="31"/>
    </row>
    <row r="27" spans="1:5" x14ac:dyDescent="0.2">
      <c r="A27" s="168" t="s">
        <v>70</v>
      </c>
      <c r="B27" s="167" t="s">
        <v>40</v>
      </c>
      <c r="C27" s="166" t="s">
        <v>63</v>
      </c>
      <c r="D27" s="165" t="s">
        <v>223</v>
      </c>
      <c r="E27" s="125"/>
    </row>
    <row r="28" spans="1:5" x14ac:dyDescent="0.2">
      <c r="A28" s="164" t="s">
        <v>71</v>
      </c>
      <c r="B28" s="163" t="s">
        <v>41</v>
      </c>
      <c r="C28" s="162" t="s">
        <v>62</v>
      </c>
      <c r="D28" s="161" t="s">
        <v>217</v>
      </c>
      <c r="E28" s="125"/>
    </row>
    <row r="29" spans="1:5" ht="12.75" customHeight="1" x14ac:dyDescent="0.2">
      <c r="A29" s="119"/>
    </row>
    <row r="30" spans="1:5" ht="43.5" customHeight="1" x14ac:dyDescent="0.2">
      <c r="A30" s="270" t="s">
        <v>72</v>
      </c>
      <c r="B30" s="270"/>
      <c r="C30" s="270"/>
      <c r="D30" s="270"/>
      <c r="E30" s="119"/>
    </row>
  </sheetData>
  <mergeCells count="8">
    <mergeCell ref="A30:D30"/>
    <mergeCell ref="A8:D8"/>
    <mergeCell ref="A9:D9"/>
    <mergeCell ref="A10:D10"/>
    <mergeCell ref="A12:A13"/>
    <mergeCell ref="B12:B13"/>
    <mergeCell ref="C12:C13"/>
    <mergeCell ref="D12:D13"/>
  </mergeCells>
  <pageMargins left="0.62992125984251968" right="0.27559055118110237" top="0.47244094488188981" bottom="0.39370078740157483" header="0.23622047244094491" footer="0.23622047244094491"/>
  <pageSetup paperSize="9" scale="70" orientation="portrait" r:id="rId1"/>
  <headerFooter differentOddEven="1" alignWithMargins="0">
    <oddFooter>&amp;C4</oddFooter>
    <evenFooter>&amp;C5</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zoomScale="60" zoomScaleNormal="100" workbookViewId="0">
      <selection activeCell="AA20" sqref="AA20"/>
    </sheetView>
  </sheetViews>
  <sheetFormatPr defaultColWidth="13.28515625" defaultRowHeight="12.75" x14ac:dyDescent="0.2"/>
  <cols>
    <col min="1" max="1" width="57.5703125" style="1" customWidth="1"/>
    <col min="2" max="2" width="7.5703125" style="16" customWidth="1"/>
    <col min="3" max="3" width="39.5703125" style="119" customWidth="1"/>
    <col min="4" max="4" width="20.5703125" style="119" customWidth="1"/>
    <col min="5" max="249" width="7.7109375" style="119" customWidth="1"/>
    <col min="250" max="250" width="71" style="119" customWidth="1"/>
    <col min="251" max="251" width="6.28515625" style="119" customWidth="1"/>
    <col min="252" max="252" width="18" style="119" customWidth="1"/>
    <col min="253" max="253" width="16.28515625" style="119" customWidth="1"/>
    <col min="254" max="254" width="16.42578125" style="119" customWidth="1"/>
    <col min="255" max="16384" width="13.28515625" style="119"/>
  </cols>
  <sheetData>
    <row r="1" spans="1:13" ht="15.75" x14ac:dyDescent="0.25">
      <c r="C1" s="15" t="s">
        <v>39</v>
      </c>
    </row>
    <row r="2" spans="1:13" ht="15.75" x14ac:dyDescent="0.25">
      <c r="C2" s="15" t="s">
        <v>0</v>
      </c>
    </row>
    <row r="3" spans="1:13" ht="15.75" x14ac:dyDescent="0.25">
      <c r="C3" s="15" t="s">
        <v>75</v>
      </c>
    </row>
    <row r="4" spans="1:13" ht="15.75" x14ac:dyDescent="0.25">
      <c r="D4" s="15"/>
    </row>
    <row r="5" spans="1:13" ht="47.25" customHeight="1" x14ac:dyDescent="0.25">
      <c r="A5" s="271" t="s">
        <v>229</v>
      </c>
      <c r="B5" s="271"/>
      <c r="C5" s="271"/>
      <c r="D5" s="34"/>
    </row>
    <row r="6" spans="1:13" ht="15" customHeight="1" x14ac:dyDescent="0.2">
      <c r="A6" s="246" t="s">
        <v>53</v>
      </c>
      <c r="B6" s="246"/>
      <c r="C6" s="35"/>
      <c r="D6" s="35"/>
    </row>
    <row r="7" spans="1:13" ht="31.5" customHeight="1" x14ac:dyDescent="0.2">
      <c r="A7" s="272" t="s">
        <v>43</v>
      </c>
      <c r="B7" s="272"/>
      <c r="C7" s="272"/>
      <c r="D7" s="36"/>
    </row>
    <row r="8" spans="1:13" ht="15.75" x14ac:dyDescent="0.2">
      <c r="A8" s="240"/>
      <c r="B8" s="240"/>
      <c r="C8" s="240"/>
      <c r="D8" s="240"/>
    </row>
    <row r="9" spans="1:13" ht="12.75" customHeight="1" x14ac:dyDescent="0.2">
      <c r="A9" s="231" t="s">
        <v>7</v>
      </c>
      <c r="B9" s="233" t="s">
        <v>2</v>
      </c>
      <c r="C9" s="231" t="s">
        <v>17</v>
      </c>
      <c r="M9" s="147"/>
    </row>
    <row r="10" spans="1:13" s="147" customFormat="1" ht="94.5" customHeight="1" x14ac:dyDescent="0.2">
      <c r="A10" s="232"/>
      <c r="B10" s="234"/>
      <c r="C10" s="232"/>
      <c r="D10" s="237"/>
    </row>
    <row r="11" spans="1:13" s="147" customFormat="1" x14ac:dyDescent="0.2">
      <c r="A11" s="152">
        <v>1</v>
      </c>
      <c r="B11" s="151" t="s">
        <v>18</v>
      </c>
      <c r="C11" s="152">
        <v>3</v>
      </c>
      <c r="D11" s="125"/>
    </row>
    <row r="12" spans="1:13" s="147" customFormat="1" ht="62.25" customHeight="1" x14ac:dyDescent="0.2">
      <c r="A12" s="22" t="s">
        <v>65</v>
      </c>
      <c r="B12" s="167" t="s">
        <v>20</v>
      </c>
      <c r="C12" s="180" t="s">
        <v>228</v>
      </c>
      <c r="D12" s="134"/>
    </row>
    <row r="13" spans="1:13" ht="56.25" customHeight="1" x14ac:dyDescent="0.2">
      <c r="A13" s="224" t="s">
        <v>42</v>
      </c>
      <c r="B13" s="163" t="s">
        <v>21</v>
      </c>
      <c r="C13" s="223" t="s">
        <v>192</v>
      </c>
      <c r="D13" s="134"/>
    </row>
    <row r="14" spans="1:13" x14ac:dyDescent="0.2">
      <c r="A14" s="5"/>
      <c r="B14" s="125"/>
    </row>
    <row r="15" spans="1:13" ht="41.25" customHeight="1" x14ac:dyDescent="0.2">
      <c r="A15" s="270" t="s">
        <v>66</v>
      </c>
      <c r="B15" s="270"/>
      <c r="C15" s="270"/>
    </row>
    <row r="16" spans="1:13" x14ac:dyDescent="0.2">
      <c r="A16" s="222"/>
      <c r="B16" s="125"/>
    </row>
    <row r="17" spans="1:4" x14ac:dyDescent="0.2">
      <c r="A17" s="222"/>
      <c r="B17" s="125"/>
    </row>
    <row r="18" spans="1:4" x14ac:dyDescent="0.2">
      <c r="A18" s="222"/>
      <c r="B18" s="125"/>
    </row>
    <row r="19" spans="1:4" x14ac:dyDescent="0.2">
      <c r="A19" s="222"/>
      <c r="B19" s="125"/>
    </row>
    <row r="20" spans="1:4" x14ac:dyDescent="0.2">
      <c r="A20" s="222"/>
      <c r="B20" s="125"/>
    </row>
    <row r="21" spans="1:4" s="122" customFormat="1" x14ac:dyDescent="0.2">
      <c r="A21" s="5"/>
      <c r="B21" s="125"/>
      <c r="D21" s="119"/>
    </row>
    <row r="22" spans="1:4" ht="9" customHeight="1" x14ac:dyDescent="0.2">
      <c r="A22" s="5"/>
      <c r="B22" s="31"/>
    </row>
    <row r="23" spans="1:4" x14ac:dyDescent="0.2">
      <c r="A23" s="222"/>
      <c r="B23" s="125"/>
    </row>
    <row r="24" spans="1:4" x14ac:dyDescent="0.2">
      <c r="A24" s="222"/>
      <c r="B24" s="125"/>
    </row>
    <row r="25" spans="1:4" x14ac:dyDescent="0.2">
      <c r="A25" s="222"/>
      <c r="B25" s="125"/>
    </row>
    <row r="26" spans="1:4" x14ac:dyDescent="0.2">
      <c r="A26" s="222"/>
      <c r="B26" s="125"/>
    </row>
    <row r="27" spans="1:4" x14ac:dyDescent="0.2">
      <c r="A27" s="222"/>
      <c r="B27" s="125"/>
    </row>
    <row r="28" spans="1:4" ht="25.5" customHeight="1" x14ac:dyDescent="0.2">
      <c r="A28" s="32"/>
      <c r="B28" s="125"/>
      <c r="C28" s="122"/>
    </row>
    <row r="29" spans="1:4" x14ac:dyDescent="0.2">
      <c r="A29" s="119"/>
      <c r="B29" s="31"/>
    </row>
    <row r="30" spans="1:4" x14ac:dyDescent="0.2">
      <c r="A30" s="5"/>
      <c r="B30" s="31"/>
    </row>
    <row r="31" spans="1:4" x14ac:dyDescent="0.2">
      <c r="A31" s="5"/>
      <c r="B31" s="31"/>
    </row>
    <row r="32" spans="1:4" x14ac:dyDescent="0.2">
      <c r="A32" s="5"/>
      <c r="B32" s="31"/>
    </row>
    <row r="33" spans="1:2" x14ac:dyDescent="0.2">
      <c r="A33" s="5"/>
      <c r="B33" s="31"/>
    </row>
  </sheetData>
  <mergeCells count="3">
    <mergeCell ref="A5:C5"/>
    <mergeCell ref="A7:C7"/>
    <mergeCell ref="A15:C15"/>
  </mergeCells>
  <pageMargins left="0.70866141732283472" right="0.70866141732283472" top="0.74803149606299213" bottom="0.74803149606299213" header="0.31496062992125984" footer="0.31496062992125984"/>
  <pageSetup paperSize="9" scale="85" orientation="portrait" r:id="rId1"/>
  <headerFooter>
    <oddFooter>&amp;C6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view="pageBreakPreview" topLeftCell="A2" zoomScale="60" zoomScaleNormal="100" zoomScalePageLayoutView="115" workbookViewId="0">
      <selection activeCell="AA20" sqref="AA20"/>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36" customHeight="1" x14ac:dyDescent="0.25">
      <c r="F1" s="48">
        <v>7</v>
      </c>
    </row>
    <row r="2" spans="1:11" ht="18.75" customHeight="1" x14ac:dyDescent="0.25">
      <c r="I2" s="15" t="s">
        <v>64</v>
      </c>
    </row>
    <row r="3" spans="1:11" ht="15.75" x14ac:dyDescent="0.25">
      <c r="I3" s="15" t="s">
        <v>0</v>
      </c>
    </row>
    <row r="4" spans="1:11" ht="15.75" x14ac:dyDescent="0.25">
      <c r="I4" s="15" t="s">
        <v>75</v>
      </c>
    </row>
    <row r="6" spans="1:11" ht="15.75" customHeight="1" x14ac:dyDescent="0.25">
      <c r="B6" s="271" t="s">
        <v>238</v>
      </c>
      <c r="C6" s="271"/>
      <c r="D6" s="271"/>
      <c r="E6" s="271"/>
      <c r="F6" s="271"/>
      <c r="G6" s="271"/>
      <c r="H6" s="271"/>
      <c r="I6" s="271"/>
      <c r="J6" s="34"/>
      <c r="K6" s="34"/>
    </row>
    <row r="7" spans="1:11" x14ac:dyDescent="0.2">
      <c r="B7" s="6"/>
      <c r="C7" s="6"/>
      <c r="D7" s="6"/>
      <c r="F7" s="282" t="s">
        <v>1</v>
      </c>
      <c r="G7" s="282"/>
      <c r="H7" s="282"/>
      <c r="I7" s="282"/>
      <c r="J7" s="242"/>
    </row>
    <row r="8" spans="1:11" ht="15.75" x14ac:dyDescent="0.2">
      <c r="B8" s="272" t="s">
        <v>54</v>
      </c>
      <c r="C8" s="272"/>
      <c r="D8" s="272"/>
      <c r="E8" s="272"/>
      <c r="F8" s="272"/>
      <c r="G8" s="272"/>
      <c r="H8" s="272"/>
      <c r="I8" s="272"/>
      <c r="J8" s="272"/>
      <c r="K8" s="272"/>
    </row>
    <row r="10" spans="1:11" ht="39" customHeight="1" x14ac:dyDescent="0.2">
      <c r="A10" s="292" t="s">
        <v>2</v>
      </c>
      <c r="B10" s="292" t="s">
        <v>7</v>
      </c>
      <c r="C10" s="289" t="s">
        <v>11</v>
      </c>
      <c r="D10" s="291"/>
      <c r="E10" s="289" t="s">
        <v>237</v>
      </c>
      <c r="F10" s="291"/>
      <c r="G10" s="289" t="s">
        <v>47</v>
      </c>
      <c r="H10" s="290"/>
      <c r="I10" s="291"/>
    </row>
    <row r="11" spans="1:11" ht="63.75" x14ac:dyDescent="0.2">
      <c r="A11" s="293"/>
      <c r="B11" s="293"/>
      <c r="C11" s="2" t="s">
        <v>9</v>
      </c>
      <c r="D11" s="2" t="s">
        <v>10</v>
      </c>
      <c r="E11" s="243" t="s">
        <v>13</v>
      </c>
      <c r="F11" s="243" t="s">
        <v>14</v>
      </c>
      <c r="G11" s="2" t="s">
        <v>45</v>
      </c>
      <c r="H11" s="2" t="s">
        <v>30</v>
      </c>
      <c r="I11" s="2" t="s">
        <v>46</v>
      </c>
    </row>
    <row r="12" spans="1:11" x14ac:dyDescent="0.2">
      <c r="A12" s="3">
        <v>1</v>
      </c>
      <c r="B12" s="7">
        <v>2</v>
      </c>
      <c r="C12" s="3">
        <v>3</v>
      </c>
      <c r="D12" s="3">
        <v>4</v>
      </c>
      <c r="E12" s="12">
        <v>5</v>
      </c>
      <c r="F12" s="3">
        <v>6</v>
      </c>
      <c r="G12" s="3">
        <v>7</v>
      </c>
      <c r="H12" s="3">
        <v>8</v>
      </c>
      <c r="I12" s="3">
        <v>9</v>
      </c>
    </row>
    <row r="13" spans="1:11" x14ac:dyDescent="0.2">
      <c r="A13" s="10">
        <v>1</v>
      </c>
      <c r="B13" s="8" t="s">
        <v>49</v>
      </c>
      <c r="C13" s="283"/>
      <c r="D13" s="284"/>
      <c r="E13" s="284"/>
      <c r="F13" s="247">
        <f>F14+F26+F27</f>
        <v>189338.37000000002</v>
      </c>
      <c r="G13" s="44"/>
      <c r="H13" s="45"/>
      <c r="I13" s="46"/>
    </row>
    <row r="14" spans="1:11" ht="25.5" x14ac:dyDescent="0.2">
      <c r="A14" s="10">
        <v>2</v>
      </c>
      <c r="B14" s="13" t="s">
        <v>67</v>
      </c>
      <c r="C14" s="285"/>
      <c r="D14" s="286"/>
      <c r="E14" s="286"/>
      <c r="F14" s="247">
        <f>F16+F21</f>
        <v>73742.27</v>
      </c>
      <c r="G14" s="39"/>
      <c r="H14" s="39"/>
      <c r="I14" s="39"/>
    </row>
    <row r="15" spans="1:11" ht="25.5" x14ac:dyDescent="0.2">
      <c r="A15" s="10"/>
      <c r="B15" s="250" t="s">
        <v>16</v>
      </c>
      <c r="C15" s="287"/>
      <c r="D15" s="288"/>
      <c r="E15" s="288"/>
      <c r="F15" s="253"/>
      <c r="G15" s="41"/>
      <c r="H15" s="42"/>
      <c r="I15" s="43"/>
    </row>
    <row r="16" spans="1:11" x14ac:dyDescent="0.2">
      <c r="A16" s="10" t="s">
        <v>3</v>
      </c>
      <c r="B16" s="252" t="s">
        <v>68</v>
      </c>
      <c r="C16" s="49"/>
      <c r="D16" s="49"/>
      <c r="E16" s="247">
        <v>80250.100000000006</v>
      </c>
      <c r="F16" s="247">
        <v>49542.8</v>
      </c>
      <c r="G16" s="51">
        <f>SUM(G17:G20)</f>
        <v>1.4450000000000001</v>
      </c>
      <c r="H16" s="39"/>
      <c r="I16" s="39"/>
    </row>
    <row r="17" spans="1:11" x14ac:dyDescent="0.2">
      <c r="A17" s="10" t="s">
        <v>78</v>
      </c>
      <c r="B17" s="250" t="s">
        <v>236</v>
      </c>
      <c r="C17" s="52">
        <v>2008</v>
      </c>
      <c r="D17" s="52">
        <v>2011</v>
      </c>
      <c r="E17" s="52">
        <v>50000</v>
      </c>
      <c r="F17" s="52">
        <v>21758</v>
      </c>
      <c r="G17" s="54"/>
      <c r="H17" s="54"/>
      <c r="I17" s="54"/>
    </row>
    <row r="18" spans="1:11" ht="29.25" customHeight="1" x14ac:dyDescent="0.2">
      <c r="A18" s="10" t="s">
        <v>79</v>
      </c>
      <c r="B18" s="250" t="s">
        <v>235</v>
      </c>
      <c r="C18" s="52">
        <v>2010</v>
      </c>
      <c r="D18" s="52">
        <v>2011</v>
      </c>
      <c r="E18" s="52">
        <v>2000</v>
      </c>
      <c r="F18" s="52">
        <v>1721.34</v>
      </c>
      <c r="G18" s="3">
        <v>1.4450000000000001</v>
      </c>
      <c r="H18" s="3" t="s">
        <v>234</v>
      </c>
      <c r="I18" s="3">
        <v>1</v>
      </c>
    </row>
    <row r="19" spans="1:11" ht="25.5" x14ac:dyDescent="0.2">
      <c r="A19" s="10" t="s">
        <v>80</v>
      </c>
      <c r="B19" s="250" t="s">
        <v>233</v>
      </c>
      <c r="C19" s="52">
        <v>2009</v>
      </c>
      <c r="D19" s="52">
        <v>2011</v>
      </c>
      <c r="E19" s="52">
        <v>22500</v>
      </c>
      <c r="F19" s="52">
        <v>20593.25</v>
      </c>
      <c r="G19" s="3"/>
      <c r="H19" s="3"/>
      <c r="I19" s="3"/>
    </row>
    <row r="20" spans="1:11" x14ac:dyDescent="0.2">
      <c r="A20" s="10" t="s">
        <v>81</v>
      </c>
      <c r="B20" s="250" t="s">
        <v>97</v>
      </c>
      <c r="C20" s="52"/>
      <c r="D20" s="52"/>
      <c r="E20" s="52">
        <v>5750.1</v>
      </c>
      <c r="F20" s="52">
        <v>5470.21</v>
      </c>
      <c r="G20" s="54"/>
      <c r="H20" s="54"/>
      <c r="I20" s="54"/>
    </row>
    <row r="21" spans="1:11" x14ac:dyDescent="0.2">
      <c r="A21" s="10" t="s">
        <v>4</v>
      </c>
      <c r="B21" s="251" t="s">
        <v>15</v>
      </c>
      <c r="C21" s="52"/>
      <c r="D21" s="52"/>
      <c r="E21" s="247">
        <v>40202.81</v>
      </c>
      <c r="F21" s="247">
        <v>24199.47</v>
      </c>
      <c r="G21" s="51">
        <f>SUM(G22:G24)</f>
        <v>0.3</v>
      </c>
      <c r="H21" s="54"/>
      <c r="I21" s="54"/>
    </row>
    <row r="22" spans="1:11" ht="25.5" x14ac:dyDescent="0.2">
      <c r="A22" s="10" t="s">
        <v>86</v>
      </c>
      <c r="B22" s="250" t="s">
        <v>232</v>
      </c>
      <c r="C22" s="52">
        <v>2009</v>
      </c>
      <c r="D22" s="52">
        <v>2010</v>
      </c>
      <c r="E22" s="52">
        <v>2294.4499999999998</v>
      </c>
      <c r="F22" s="52">
        <v>2197.0500000000002</v>
      </c>
      <c r="G22" s="54"/>
      <c r="H22" s="54"/>
      <c r="I22" s="54"/>
    </row>
    <row r="23" spans="1:11" ht="25.5" x14ac:dyDescent="0.2">
      <c r="A23" s="10" t="s">
        <v>87</v>
      </c>
      <c r="B23" s="250" t="s">
        <v>231</v>
      </c>
      <c r="C23" s="52">
        <v>2010</v>
      </c>
      <c r="D23" s="52">
        <v>2010</v>
      </c>
      <c r="E23" s="52">
        <v>4613.66</v>
      </c>
      <c r="F23" s="52">
        <v>4613.66</v>
      </c>
      <c r="G23" s="3">
        <v>0.3</v>
      </c>
      <c r="H23" s="3">
        <v>315</v>
      </c>
      <c r="I23" s="54"/>
    </row>
    <row r="24" spans="1:11" x14ac:dyDescent="0.2">
      <c r="A24" s="10" t="s">
        <v>89</v>
      </c>
      <c r="B24" s="249" t="s">
        <v>230</v>
      </c>
      <c r="C24" s="52"/>
      <c r="D24" s="52"/>
      <c r="E24" s="52">
        <v>33294.699999999997</v>
      </c>
      <c r="F24" s="52">
        <v>17388.759999999998</v>
      </c>
      <c r="G24" s="54"/>
      <c r="H24" s="54"/>
      <c r="I24" s="54"/>
    </row>
    <row r="25" spans="1:11" x14ac:dyDescent="0.2">
      <c r="A25" s="10" t="s">
        <v>5</v>
      </c>
      <c r="B25" s="1" t="s">
        <v>50</v>
      </c>
      <c r="C25" s="53"/>
      <c r="D25" s="53"/>
      <c r="E25" s="54"/>
      <c r="F25" s="52"/>
      <c r="G25" s="53"/>
      <c r="H25" s="53"/>
      <c r="I25" s="53"/>
    </row>
    <row r="26" spans="1:11" x14ac:dyDescent="0.2">
      <c r="A26" s="11" t="s">
        <v>6</v>
      </c>
      <c r="B26" s="56" t="s">
        <v>51</v>
      </c>
      <c r="C26" s="53"/>
      <c r="D26" s="53"/>
      <c r="E26" s="53"/>
      <c r="F26" s="247">
        <v>97209.44</v>
      </c>
      <c r="G26" s="53"/>
      <c r="H26" s="53"/>
      <c r="I26" s="53"/>
    </row>
    <row r="27" spans="1:11" x14ac:dyDescent="0.2">
      <c r="A27" s="63" t="s">
        <v>99</v>
      </c>
      <c r="B27" s="248" t="s">
        <v>100</v>
      </c>
      <c r="C27" s="53"/>
      <c r="D27" s="53"/>
      <c r="E27" s="53"/>
      <c r="F27" s="247">
        <v>18386.66</v>
      </c>
      <c r="G27" s="53"/>
      <c r="H27" s="53"/>
      <c r="I27" s="53"/>
    </row>
    <row r="28" spans="1:11" x14ac:dyDescent="0.2">
      <c r="A28" s="1" t="s">
        <v>8</v>
      </c>
      <c r="B28" s="4"/>
      <c r="C28" s="5"/>
      <c r="D28" s="5"/>
      <c r="E28" s="5"/>
    </row>
    <row r="29" spans="1:11" ht="28.5" customHeight="1" x14ac:dyDescent="0.2">
      <c r="A29" s="264" t="s">
        <v>48</v>
      </c>
      <c r="B29" s="264"/>
      <c r="C29" s="264"/>
      <c r="D29" s="264"/>
      <c r="E29" s="264"/>
      <c r="F29" s="264"/>
      <c r="G29" s="264"/>
      <c r="H29" s="264"/>
      <c r="I29" s="264"/>
    </row>
    <row r="30" spans="1:11" ht="24.75" customHeight="1" x14ac:dyDescent="0.2">
      <c r="A30" s="264" t="s">
        <v>52</v>
      </c>
      <c r="B30" s="264"/>
      <c r="C30" s="264"/>
      <c r="D30" s="264"/>
      <c r="E30" s="264"/>
      <c r="F30" s="264"/>
      <c r="G30" s="264"/>
      <c r="H30" s="264"/>
      <c r="I30" s="264"/>
      <c r="J30" s="47"/>
      <c r="K30" s="47"/>
    </row>
    <row r="31" spans="1:11" ht="12.75" customHeight="1" x14ac:dyDescent="0.2">
      <c r="A31" s="264" t="s">
        <v>73</v>
      </c>
      <c r="B31" s="264"/>
      <c r="C31" s="264"/>
      <c r="D31" s="264"/>
      <c r="E31" s="264"/>
      <c r="F31" s="264"/>
      <c r="G31" s="264"/>
      <c r="H31" s="264"/>
      <c r="I31" s="264"/>
    </row>
    <row r="32" spans="1:11" ht="26.25" customHeight="1" x14ac:dyDescent="0.2">
      <c r="A32" s="264" t="s">
        <v>74</v>
      </c>
      <c r="B32" s="264"/>
      <c r="C32" s="264"/>
      <c r="D32" s="264"/>
      <c r="E32" s="264"/>
      <c r="F32" s="264"/>
      <c r="G32" s="264"/>
      <c r="H32" s="264"/>
      <c r="I32" s="264"/>
      <c r="J32" s="47"/>
      <c r="K32" s="47"/>
    </row>
    <row r="39" spans="5:5" ht="15.75" x14ac:dyDescent="0.25">
      <c r="E39" s="48">
        <v>8</v>
      </c>
    </row>
  </sheetData>
  <mergeCells count="13">
    <mergeCell ref="B6:I6"/>
    <mergeCell ref="A29:I29"/>
    <mergeCell ref="A32:I32"/>
    <mergeCell ref="F7:I7"/>
    <mergeCell ref="C13:E15"/>
    <mergeCell ref="G10:I10"/>
    <mergeCell ref="B8:K8"/>
    <mergeCell ref="A10:A11"/>
    <mergeCell ref="B10:B11"/>
    <mergeCell ref="C10:D10"/>
    <mergeCell ref="E10:F10"/>
    <mergeCell ref="A30:I30"/>
    <mergeCell ref="A31:I31"/>
  </mergeCells>
  <printOptions horizontalCentered="1"/>
  <pageMargins left="0.47244094488188981" right="0.27559055118110237" top="0.53125" bottom="2.0703125" header="0.51181102362204722" footer="0.51181102362204722"/>
  <pageSetup paperSize="9" scale="56" orientation="landscape" r:id="rId1"/>
  <headerFooter alignWithMargins="0"/>
  <rowBreaks count="1" manualBreakCount="1">
    <brk id="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60" zoomScaleNormal="100" workbookViewId="0">
      <selection activeCell="AA20" sqref="AA20"/>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8.75" customHeight="1" x14ac:dyDescent="0.25">
      <c r="I1" s="15" t="s">
        <v>64</v>
      </c>
    </row>
    <row r="2" spans="1:11" ht="15.75" x14ac:dyDescent="0.25">
      <c r="I2" s="15" t="s">
        <v>0</v>
      </c>
    </row>
    <row r="3" spans="1:11" ht="15.75" x14ac:dyDescent="0.25">
      <c r="I3" s="15" t="s">
        <v>75</v>
      </c>
    </row>
    <row r="5" spans="1:11" ht="54" customHeight="1" x14ac:dyDescent="0.25">
      <c r="B5" s="271" t="s">
        <v>245</v>
      </c>
      <c r="C5" s="271"/>
      <c r="D5" s="271"/>
      <c r="E5" s="271"/>
      <c r="F5" s="271"/>
      <c r="G5" s="271"/>
      <c r="H5" s="271"/>
      <c r="I5" s="271"/>
      <c r="J5" s="34"/>
      <c r="K5" s="34"/>
    </row>
    <row r="6" spans="1:11" x14ac:dyDescent="0.2">
      <c r="B6" s="6"/>
      <c r="C6" s="6"/>
      <c r="D6" s="6"/>
      <c r="F6" s="282" t="s">
        <v>1</v>
      </c>
      <c r="G6" s="282"/>
      <c r="H6" s="282"/>
      <c r="I6" s="282"/>
      <c r="J6" s="242"/>
    </row>
    <row r="7" spans="1:11" ht="15.75" x14ac:dyDescent="0.2">
      <c r="B7" s="272" t="s">
        <v>54</v>
      </c>
      <c r="C7" s="272"/>
      <c r="D7" s="272"/>
      <c r="E7" s="272"/>
      <c r="F7" s="272"/>
      <c r="G7" s="272"/>
      <c r="H7" s="272"/>
      <c r="I7" s="272"/>
      <c r="J7" s="272"/>
      <c r="K7" s="272"/>
    </row>
    <row r="9" spans="1:11" ht="46.5" customHeight="1" x14ac:dyDescent="0.2">
      <c r="A9" s="292" t="s">
        <v>2</v>
      </c>
      <c r="B9" s="292" t="s">
        <v>7</v>
      </c>
      <c r="C9" s="289" t="s">
        <v>11</v>
      </c>
      <c r="D9" s="291"/>
      <c r="E9" s="289" t="s">
        <v>77</v>
      </c>
      <c r="F9" s="291"/>
      <c r="G9" s="289" t="s">
        <v>47</v>
      </c>
      <c r="H9" s="290"/>
      <c r="I9" s="291"/>
    </row>
    <row r="10" spans="1:11" ht="63.75" x14ac:dyDescent="0.2">
      <c r="A10" s="293"/>
      <c r="B10" s="293"/>
      <c r="C10" s="2" t="s">
        <v>9</v>
      </c>
      <c r="D10" s="2" t="s">
        <v>10</v>
      </c>
      <c r="E10" s="243" t="s">
        <v>13</v>
      </c>
      <c r="F10" s="243" t="s">
        <v>14</v>
      </c>
      <c r="G10" s="2" t="s">
        <v>45</v>
      </c>
      <c r="H10" s="2" t="s">
        <v>30</v>
      </c>
      <c r="I10" s="2" t="s">
        <v>46</v>
      </c>
    </row>
    <row r="11" spans="1:11" x14ac:dyDescent="0.2">
      <c r="A11" s="3">
        <v>1</v>
      </c>
      <c r="B11" s="7">
        <v>2</v>
      </c>
      <c r="C11" s="3">
        <v>3</v>
      </c>
      <c r="D11" s="3">
        <v>4</v>
      </c>
      <c r="E11" s="12">
        <v>5</v>
      </c>
      <c r="F11" s="3">
        <v>6</v>
      </c>
      <c r="G11" s="3">
        <v>7</v>
      </c>
      <c r="H11" s="3">
        <v>8</v>
      </c>
      <c r="I11" s="3">
        <v>9</v>
      </c>
    </row>
    <row r="12" spans="1:11" x14ac:dyDescent="0.2">
      <c r="A12" s="10">
        <v>1</v>
      </c>
      <c r="B12" s="8" t="s">
        <v>49</v>
      </c>
      <c r="C12" s="283"/>
      <c r="D12" s="284"/>
      <c r="E12" s="284"/>
      <c r="F12" s="184">
        <f>F13</f>
        <v>31655.260000000002</v>
      </c>
      <c r="G12" s="44"/>
      <c r="H12" s="45"/>
      <c r="I12" s="46"/>
    </row>
    <row r="13" spans="1:11" ht="25.5" x14ac:dyDescent="0.2">
      <c r="A13" s="10">
        <v>2</v>
      </c>
      <c r="B13" s="13" t="s">
        <v>67</v>
      </c>
      <c r="C13" s="285"/>
      <c r="D13" s="286"/>
      <c r="E13" s="286"/>
      <c r="F13" s="184">
        <f>F15+F19</f>
        <v>31655.260000000002</v>
      </c>
      <c r="G13" s="39"/>
      <c r="H13" s="39"/>
      <c r="I13" s="39"/>
    </row>
    <row r="14" spans="1:11" ht="25.5" x14ac:dyDescent="0.2">
      <c r="A14" s="10"/>
      <c r="B14" s="14" t="s">
        <v>16</v>
      </c>
      <c r="C14" s="287"/>
      <c r="D14" s="288"/>
      <c r="E14" s="288"/>
      <c r="F14" s="184"/>
      <c r="G14" s="41"/>
      <c r="H14" s="42"/>
      <c r="I14" s="43"/>
    </row>
    <row r="15" spans="1:11" x14ac:dyDescent="0.2">
      <c r="A15" s="10" t="s">
        <v>3</v>
      </c>
      <c r="B15" s="9" t="s">
        <v>68</v>
      </c>
      <c r="C15" s="253"/>
      <c r="D15" s="253"/>
      <c r="E15" s="184">
        <f>SUM(E16:E18)</f>
        <v>6320</v>
      </c>
      <c r="F15" s="184">
        <f>SUM(F16:F18)</f>
        <v>4850.72</v>
      </c>
      <c r="G15" s="184">
        <f>SUM(G16:G18)</f>
        <v>17.689999999999998</v>
      </c>
      <c r="H15" s="263"/>
      <c r="I15" s="263"/>
    </row>
    <row r="16" spans="1:11" ht="25.5" x14ac:dyDescent="0.2">
      <c r="A16" s="10" t="s">
        <v>78</v>
      </c>
      <c r="B16" s="182" t="s">
        <v>244</v>
      </c>
      <c r="C16" s="259">
        <v>2009</v>
      </c>
      <c r="D16" s="259">
        <v>2010</v>
      </c>
      <c r="E16" s="259">
        <v>2700</v>
      </c>
      <c r="F16" s="259">
        <v>2146.21</v>
      </c>
      <c r="G16" s="260">
        <v>5.64</v>
      </c>
      <c r="H16" s="260" t="s">
        <v>243</v>
      </c>
      <c r="I16" s="259">
        <v>2</v>
      </c>
    </row>
    <row r="17" spans="1:11" ht="25.5" x14ac:dyDescent="0.2">
      <c r="A17" s="10" t="s">
        <v>79</v>
      </c>
      <c r="B17" s="182" t="s">
        <v>242</v>
      </c>
      <c r="C17" s="259">
        <v>2009</v>
      </c>
      <c r="D17" s="259">
        <v>2010</v>
      </c>
      <c r="E17" s="259">
        <v>1240</v>
      </c>
      <c r="F17" s="259">
        <v>1211.8399999999999</v>
      </c>
      <c r="G17" s="259">
        <v>6.63</v>
      </c>
      <c r="H17" s="259" t="s">
        <v>167</v>
      </c>
      <c r="I17" s="259">
        <v>2</v>
      </c>
    </row>
    <row r="18" spans="1:11" ht="25.5" x14ac:dyDescent="0.2">
      <c r="A18" s="10" t="s">
        <v>80</v>
      </c>
      <c r="B18" s="262" t="s">
        <v>241</v>
      </c>
      <c r="C18" s="259">
        <v>2010</v>
      </c>
      <c r="D18" s="259">
        <v>2010</v>
      </c>
      <c r="E18" s="259">
        <v>2380</v>
      </c>
      <c r="F18" s="259">
        <v>1492.67</v>
      </c>
      <c r="G18" s="260">
        <v>5.42</v>
      </c>
      <c r="H18" s="260" t="s">
        <v>167</v>
      </c>
      <c r="I18" s="259">
        <v>1</v>
      </c>
    </row>
    <row r="19" spans="1:11" x14ac:dyDescent="0.2">
      <c r="A19" s="10" t="s">
        <v>4</v>
      </c>
      <c r="B19" s="14" t="s">
        <v>15</v>
      </c>
      <c r="C19" s="260"/>
      <c r="D19" s="260"/>
      <c r="E19" s="261">
        <f>E20</f>
        <v>25370</v>
      </c>
      <c r="F19" s="261">
        <f>F20</f>
        <v>26804.54</v>
      </c>
      <c r="G19" s="261">
        <f>G20</f>
        <v>6.98</v>
      </c>
      <c r="H19" s="259"/>
      <c r="I19" s="259"/>
    </row>
    <row r="20" spans="1:11" ht="25.5" x14ac:dyDescent="0.2">
      <c r="A20" s="10" t="s">
        <v>166</v>
      </c>
      <c r="B20" s="182" t="s">
        <v>240</v>
      </c>
      <c r="C20" s="260">
        <v>2009</v>
      </c>
      <c r="D20" s="260">
        <v>2010</v>
      </c>
      <c r="E20" s="260">
        <v>25370</v>
      </c>
      <c r="F20" s="260">
        <v>26804.54</v>
      </c>
      <c r="G20" s="260">
        <v>6.98</v>
      </c>
      <c r="H20" s="260" t="s">
        <v>239</v>
      </c>
      <c r="I20" s="259">
        <v>1</v>
      </c>
    </row>
    <row r="21" spans="1:11" x14ac:dyDescent="0.2">
      <c r="A21" s="10" t="s">
        <v>5</v>
      </c>
      <c r="B21" s="1" t="s">
        <v>50</v>
      </c>
      <c r="C21" s="244"/>
      <c r="D21" s="245"/>
      <c r="E21" s="258"/>
      <c r="F21" s="258"/>
      <c r="G21" s="244"/>
      <c r="H21" s="245"/>
      <c r="I21" s="257"/>
    </row>
    <row r="22" spans="1:11" x14ac:dyDescent="0.2">
      <c r="A22" s="55"/>
      <c r="C22" s="244"/>
      <c r="D22" s="245"/>
      <c r="E22" s="5"/>
      <c r="F22" s="49"/>
      <c r="G22" s="244"/>
      <c r="H22" s="245"/>
      <c r="I22" s="257"/>
    </row>
    <row r="23" spans="1:11" x14ac:dyDescent="0.2">
      <c r="A23" s="11" t="s">
        <v>6</v>
      </c>
      <c r="B23" s="56" t="s">
        <v>51</v>
      </c>
      <c r="C23" s="256"/>
      <c r="D23" s="255"/>
      <c r="E23" s="255"/>
      <c r="F23" s="174"/>
      <c r="G23" s="256"/>
      <c r="H23" s="255"/>
      <c r="I23" s="254"/>
    </row>
    <row r="24" spans="1:11" x14ac:dyDescent="0.2">
      <c r="A24" s="1" t="s">
        <v>8</v>
      </c>
      <c r="B24" s="4"/>
      <c r="C24" s="5"/>
      <c r="D24" s="5"/>
      <c r="E24" s="5"/>
    </row>
    <row r="25" spans="1:11" ht="28.5" customHeight="1" x14ac:dyDescent="0.2">
      <c r="A25" s="264" t="s">
        <v>48</v>
      </c>
      <c r="B25" s="264"/>
      <c r="C25" s="264"/>
      <c r="D25" s="264"/>
      <c r="E25" s="264"/>
      <c r="F25" s="264"/>
      <c r="G25" s="264"/>
      <c r="H25" s="264"/>
      <c r="I25" s="264"/>
    </row>
    <row r="26" spans="1:11" ht="24.75" customHeight="1" x14ac:dyDescent="0.2">
      <c r="A26" s="264" t="s">
        <v>52</v>
      </c>
      <c r="B26" s="264"/>
      <c r="C26" s="264"/>
      <c r="D26" s="264"/>
      <c r="E26" s="264"/>
      <c r="F26" s="264"/>
      <c r="G26" s="264"/>
      <c r="H26" s="264"/>
      <c r="I26" s="264"/>
      <c r="J26" s="47"/>
      <c r="K26" s="47"/>
    </row>
    <row r="27" spans="1:11" ht="12.75" customHeight="1" x14ac:dyDescent="0.2">
      <c r="A27" s="264" t="s">
        <v>73</v>
      </c>
      <c r="B27" s="264"/>
      <c r="C27" s="264"/>
      <c r="D27" s="264"/>
      <c r="E27" s="264"/>
      <c r="F27" s="264"/>
      <c r="G27" s="264"/>
      <c r="H27" s="264"/>
      <c r="I27" s="264"/>
    </row>
    <row r="28" spans="1:11" ht="26.25" customHeight="1" x14ac:dyDescent="0.2">
      <c r="A28" s="264" t="s">
        <v>74</v>
      </c>
      <c r="B28" s="264"/>
      <c r="C28" s="264"/>
      <c r="D28" s="264"/>
      <c r="E28" s="264"/>
      <c r="F28" s="264"/>
      <c r="G28" s="264"/>
      <c r="H28" s="264"/>
      <c r="I28" s="264"/>
      <c r="J28" s="47"/>
      <c r="K28" s="47"/>
    </row>
    <row r="35" spans="5:5" ht="15.75" x14ac:dyDescent="0.25">
      <c r="E35" s="48">
        <v>8</v>
      </c>
    </row>
  </sheetData>
  <mergeCells count="13">
    <mergeCell ref="B5:I5"/>
    <mergeCell ref="A25:I25"/>
    <mergeCell ref="A28:I28"/>
    <mergeCell ref="F6:I6"/>
    <mergeCell ref="C12:E14"/>
    <mergeCell ref="G9:I9"/>
    <mergeCell ref="B7:K7"/>
    <mergeCell ref="A9:A10"/>
    <mergeCell ref="B9:B10"/>
    <mergeCell ref="C9:D9"/>
    <mergeCell ref="E9:F9"/>
    <mergeCell ref="A26:I26"/>
    <mergeCell ref="A27:I27"/>
  </mergeCells>
  <printOptions horizontalCentered="1"/>
  <pageMargins left="0.47244094488188981" right="0.27559055118110237" top="0.51181102362204722" bottom="1.299212598425197" header="0.51181102362204722" footer="0.51181102362204722"/>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workbookViewId="0">
      <selection activeCell="A6" sqref="A6"/>
    </sheetView>
  </sheetViews>
  <sheetFormatPr defaultColWidth="16.28515625" defaultRowHeight="12.75" x14ac:dyDescent="0.2"/>
  <cols>
    <col min="1" max="1" width="56.85546875" style="121" customWidth="1"/>
    <col min="2" max="2" width="9.140625" style="121" customWidth="1"/>
    <col min="3" max="3" width="41.42578125" style="120" customWidth="1"/>
    <col min="4" max="4" width="22.28515625" style="120" customWidth="1"/>
    <col min="5" max="5" width="19.85546875" style="119" customWidth="1"/>
    <col min="6" max="6" width="17.7109375" style="119" customWidth="1"/>
    <col min="7" max="251" width="7.7109375" style="119" customWidth="1"/>
    <col min="252" max="252" width="71" style="119" customWidth="1"/>
    <col min="253" max="253" width="6.28515625" style="119" customWidth="1"/>
    <col min="254" max="254" width="18" style="119" customWidth="1"/>
    <col min="255" max="16384" width="16.28515625" style="119"/>
  </cols>
  <sheetData>
    <row r="1" spans="1:15" ht="15.75" x14ac:dyDescent="0.25">
      <c r="F1" s="156" t="s">
        <v>154</v>
      </c>
    </row>
    <row r="2" spans="1:15" ht="15.75" x14ac:dyDescent="0.25">
      <c r="F2" s="156" t="s">
        <v>0</v>
      </c>
    </row>
    <row r="3" spans="1:15" ht="15.75" x14ac:dyDescent="0.25">
      <c r="F3" s="156" t="s">
        <v>153</v>
      </c>
    </row>
    <row r="4" spans="1:15" ht="27" customHeight="1" x14ac:dyDescent="0.25">
      <c r="F4" s="156"/>
    </row>
    <row r="5" spans="1:15" ht="20.25" customHeight="1" x14ac:dyDescent="0.25">
      <c r="A5" s="295" t="s">
        <v>152</v>
      </c>
      <c r="B5" s="295"/>
      <c r="C5" s="295"/>
      <c r="D5" s="295"/>
      <c r="E5" s="295"/>
      <c r="F5" s="295"/>
      <c r="I5" s="147"/>
    </row>
    <row r="6" spans="1:15" ht="15" customHeight="1" x14ac:dyDescent="0.25">
      <c r="A6" s="155"/>
      <c r="B6" s="155"/>
      <c r="C6" s="296" t="s">
        <v>151</v>
      </c>
      <c r="D6" s="296"/>
      <c r="E6" s="296"/>
      <c r="F6" s="154"/>
    </row>
    <row r="7" spans="1:15" ht="15.75" x14ac:dyDescent="0.2">
      <c r="A7" s="297" t="s">
        <v>150</v>
      </c>
      <c r="B7" s="297"/>
      <c r="C7" s="297"/>
      <c r="D7" s="297"/>
      <c r="E7" s="297"/>
      <c r="F7" s="297"/>
    </row>
    <row r="8" spans="1:15" ht="15.75" x14ac:dyDescent="0.2">
      <c r="A8" s="153"/>
      <c r="B8" s="153"/>
      <c r="C8" s="153"/>
      <c r="D8" s="153"/>
      <c r="E8" s="153"/>
      <c r="F8" s="153"/>
    </row>
    <row r="9" spans="1:15" ht="12.75" customHeight="1" x14ac:dyDescent="0.2">
      <c r="A9" s="273" t="s">
        <v>149</v>
      </c>
      <c r="B9" s="275" t="s">
        <v>2</v>
      </c>
      <c r="C9" s="275" t="s">
        <v>148</v>
      </c>
      <c r="D9" s="273" t="s">
        <v>147</v>
      </c>
      <c r="E9" s="277" t="s">
        <v>146</v>
      </c>
      <c r="F9" s="273" t="s">
        <v>145</v>
      </c>
      <c r="O9" s="147"/>
    </row>
    <row r="10" spans="1:15" s="147" customFormat="1" ht="94.5" customHeight="1" x14ac:dyDescent="0.2">
      <c r="A10" s="274"/>
      <c r="B10" s="276"/>
      <c r="C10" s="276"/>
      <c r="D10" s="274"/>
      <c r="E10" s="278"/>
      <c r="F10" s="274"/>
    </row>
    <row r="11" spans="1:15" s="147" customFormat="1" x14ac:dyDescent="0.2">
      <c r="A11" s="152">
        <v>1</v>
      </c>
      <c r="B11" s="151" t="s">
        <v>18</v>
      </c>
      <c r="C11" s="150" t="s">
        <v>3</v>
      </c>
      <c r="D11" s="140" t="s">
        <v>4</v>
      </c>
      <c r="E11" s="140" t="s">
        <v>5</v>
      </c>
      <c r="F11" s="140" t="s">
        <v>6</v>
      </c>
    </row>
    <row r="12" spans="1:15" s="147" customFormat="1" ht="44.25" customHeight="1" x14ac:dyDescent="0.2">
      <c r="A12" s="149" t="s">
        <v>144</v>
      </c>
      <c r="B12" s="140" t="s">
        <v>20</v>
      </c>
      <c r="C12" s="140"/>
      <c r="D12" s="140"/>
      <c r="E12" s="138"/>
      <c r="F12" s="138"/>
    </row>
    <row r="13" spans="1:15" s="147" customFormat="1" ht="15" customHeight="1" thickBot="1" x14ac:dyDescent="0.25">
      <c r="A13" s="148" t="s">
        <v>143</v>
      </c>
      <c r="B13" s="130" t="s">
        <v>21</v>
      </c>
      <c r="C13" s="266" t="s">
        <v>142</v>
      </c>
      <c r="D13" s="130" t="s">
        <v>118</v>
      </c>
      <c r="E13" s="129">
        <v>150.28</v>
      </c>
      <c r="F13" s="135"/>
    </row>
    <row r="14" spans="1:15" ht="15" customHeight="1" x14ac:dyDescent="0.2">
      <c r="A14" s="145" t="s">
        <v>141</v>
      </c>
      <c r="B14" s="133" t="s">
        <v>22</v>
      </c>
      <c r="C14" s="266"/>
      <c r="D14" s="133" t="s">
        <v>118</v>
      </c>
      <c r="E14" s="132">
        <v>188.68</v>
      </c>
      <c r="F14" s="143"/>
    </row>
    <row r="15" spans="1:15" ht="18" customHeight="1" thickBot="1" x14ac:dyDescent="0.25">
      <c r="A15" s="137" t="s">
        <v>127</v>
      </c>
      <c r="B15" s="130" t="s">
        <v>23</v>
      </c>
      <c r="C15" s="266"/>
      <c r="D15" s="146" t="s">
        <v>125</v>
      </c>
      <c r="E15" s="135"/>
      <c r="F15" s="135"/>
    </row>
    <row r="16" spans="1:15" ht="15" customHeight="1" x14ac:dyDescent="0.2">
      <c r="A16" s="145" t="s">
        <v>140</v>
      </c>
      <c r="B16" s="133" t="s">
        <v>24</v>
      </c>
      <c r="C16" s="266"/>
      <c r="D16" s="133" t="s">
        <v>118</v>
      </c>
      <c r="E16" s="132">
        <v>267.16000000000003</v>
      </c>
      <c r="F16" s="131"/>
    </row>
    <row r="17" spans="1:6" ht="15" customHeight="1" x14ac:dyDescent="0.2">
      <c r="A17" s="141" t="s">
        <v>127</v>
      </c>
      <c r="B17" s="140" t="s">
        <v>25</v>
      </c>
      <c r="C17" s="266"/>
      <c r="D17" s="142" t="s">
        <v>125</v>
      </c>
      <c r="E17" s="144"/>
      <c r="F17" s="144"/>
    </row>
    <row r="18" spans="1:6" ht="15" customHeight="1" thickBot="1" x14ac:dyDescent="0.25">
      <c r="A18" s="137" t="s">
        <v>124</v>
      </c>
      <c r="B18" s="130" t="s">
        <v>26</v>
      </c>
      <c r="C18" s="266"/>
      <c r="D18" s="130" t="s">
        <v>118</v>
      </c>
      <c r="E18" s="136">
        <v>253.8</v>
      </c>
      <c r="F18" s="128"/>
    </row>
    <row r="19" spans="1:6" ht="15" customHeight="1" x14ac:dyDescent="0.2">
      <c r="A19" s="143" t="s">
        <v>139</v>
      </c>
      <c r="B19" s="133" t="s">
        <v>28</v>
      </c>
      <c r="C19" s="266"/>
      <c r="D19" s="133" t="s">
        <v>118</v>
      </c>
      <c r="E19" s="132">
        <v>390.72</v>
      </c>
      <c r="F19" s="131"/>
    </row>
    <row r="20" spans="1:6" ht="15" customHeight="1" x14ac:dyDescent="0.2">
      <c r="A20" s="141" t="s">
        <v>127</v>
      </c>
      <c r="B20" s="140" t="s">
        <v>19</v>
      </c>
      <c r="C20" s="266"/>
      <c r="D20" s="142" t="s">
        <v>125</v>
      </c>
      <c r="E20" s="144"/>
      <c r="F20" s="144"/>
    </row>
    <row r="21" spans="1:6" ht="15" customHeight="1" x14ac:dyDescent="0.2">
      <c r="A21" s="141" t="s">
        <v>124</v>
      </c>
      <c r="B21" s="140" t="s">
        <v>29</v>
      </c>
      <c r="C21" s="266"/>
      <c r="D21" s="140" t="s">
        <v>118</v>
      </c>
      <c r="E21" s="139">
        <v>253.8</v>
      </c>
      <c r="F21" s="144"/>
    </row>
    <row r="22" spans="1:6" ht="15" customHeight="1" thickBot="1" x14ac:dyDescent="0.25">
      <c r="A22" s="137" t="s">
        <v>122</v>
      </c>
      <c r="B22" s="130" t="s">
        <v>40</v>
      </c>
      <c r="C22" s="266"/>
      <c r="D22" s="130" t="s">
        <v>118</v>
      </c>
      <c r="E22" s="136">
        <v>370.68</v>
      </c>
      <c r="F22" s="128"/>
    </row>
    <row r="23" spans="1:6" ht="15" customHeight="1" x14ac:dyDescent="0.2">
      <c r="A23" s="143" t="s">
        <v>138</v>
      </c>
      <c r="B23" s="133" t="s">
        <v>41</v>
      </c>
      <c r="C23" s="266"/>
      <c r="D23" s="133" t="s">
        <v>118</v>
      </c>
      <c r="E23" s="132">
        <v>397.4</v>
      </c>
      <c r="F23" s="131"/>
    </row>
    <row r="24" spans="1:6" ht="15" customHeight="1" x14ac:dyDescent="0.2">
      <c r="A24" s="141" t="s">
        <v>127</v>
      </c>
      <c r="B24" s="140" t="s">
        <v>137</v>
      </c>
      <c r="C24" s="266"/>
      <c r="D24" s="142" t="s">
        <v>125</v>
      </c>
      <c r="E24" s="144"/>
      <c r="F24" s="144"/>
    </row>
    <row r="25" spans="1:6" ht="15" customHeight="1" x14ac:dyDescent="0.2">
      <c r="A25" s="141" t="s">
        <v>124</v>
      </c>
      <c r="B25" s="140" t="s">
        <v>136</v>
      </c>
      <c r="C25" s="266"/>
      <c r="D25" s="140" t="s">
        <v>118</v>
      </c>
      <c r="E25" s="139">
        <v>253.8</v>
      </c>
      <c r="F25" s="144"/>
    </row>
    <row r="26" spans="1:6" ht="15" customHeight="1" thickBot="1" x14ac:dyDescent="0.25">
      <c r="A26" s="137" t="s">
        <v>122</v>
      </c>
      <c r="B26" s="130" t="s">
        <v>135</v>
      </c>
      <c r="C26" s="266"/>
      <c r="D26" s="130" t="s">
        <v>118</v>
      </c>
      <c r="E26" s="136">
        <v>374.02</v>
      </c>
      <c r="F26" s="128"/>
    </row>
    <row r="27" spans="1:6" ht="15" customHeight="1" x14ac:dyDescent="0.2">
      <c r="A27" s="143" t="s">
        <v>134</v>
      </c>
      <c r="B27" s="133" t="s">
        <v>133</v>
      </c>
      <c r="C27" s="266"/>
      <c r="D27" s="133" t="s">
        <v>118</v>
      </c>
      <c r="E27" s="132">
        <v>400.74</v>
      </c>
      <c r="F27" s="131"/>
    </row>
    <row r="28" spans="1:6" ht="15" customHeight="1" x14ac:dyDescent="0.2">
      <c r="A28" s="141" t="s">
        <v>127</v>
      </c>
      <c r="B28" s="140" t="s">
        <v>132</v>
      </c>
      <c r="C28" s="266"/>
      <c r="D28" s="142" t="s">
        <v>125</v>
      </c>
      <c r="E28" s="144"/>
      <c r="F28" s="144"/>
    </row>
    <row r="29" spans="1:6" ht="15" customHeight="1" x14ac:dyDescent="0.2">
      <c r="A29" s="141" t="s">
        <v>124</v>
      </c>
      <c r="B29" s="140" t="s">
        <v>131</v>
      </c>
      <c r="C29" s="266"/>
      <c r="D29" s="140" t="s">
        <v>118</v>
      </c>
      <c r="E29" s="139">
        <v>333.95</v>
      </c>
      <c r="F29" s="144"/>
    </row>
    <row r="30" spans="1:6" ht="15" customHeight="1" thickBot="1" x14ac:dyDescent="0.25">
      <c r="A30" s="137" t="s">
        <v>122</v>
      </c>
      <c r="B30" s="130" t="s">
        <v>130</v>
      </c>
      <c r="C30" s="266"/>
      <c r="D30" s="130" t="s">
        <v>118</v>
      </c>
      <c r="E30" s="136">
        <v>377.36</v>
      </c>
      <c r="F30" s="128"/>
    </row>
    <row r="31" spans="1:6" s="134" customFormat="1" ht="15" customHeight="1" x14ac:dyDescent="0.2">
      <c r="A31" s="143" t="s">
        <v>129</v>
      </c>
      <c r="B31" s="133" t="s">
        <v>128</v>
      </c>
      <c r="C31" s="266"/>
      <c r="D31" s="133" t="s">
        <v>118</v>
      </c>
      <c r="E31" s="132">
        <v>407.42</v>
      </c>
      <c r="F31" s="143"/>
    </row>
    <row r="32" spans="1:6" s="134" customFormat="1" ht="15" customHeight="1" x14ac:dyDescent="0.2">
      <c r="A32" s="141" t="s">
        <v>127</v>
      </c>
      <c r="B32" s="140" t="s">
        <v>126</v>
      </c>
      <c r="C32" s="266"/>
      <c r="D32" s="142" t="s">
        <v>125</v>
      </c>
      <c r="E32" s="138"/>
      <c r="F32" s="138"/>
    </row>
    <row r="33" spans="1:6" s="134" customFormat="1" ht="15" customHeight="1" x14ac:dyDescent="0.2">
      <c r="A33" s="141" t="s">
        <v>124</v>
      </c>
      <c r="B33" s="140" t="s">
        <v>123</v>
      </c>
      <c r="C33" s="266"/>
      <c r="D33" s="140" t="s">
        <v>118</v>
      </c>
      <c r="E33" s="139">
        <v>367.34</v>
      </c>
      <c r="F33" s="138"/>
    </row>
    <row r="34" spans="1:6" s="134" customFormat="1" ht="15" customHeight="1" thickBot="1" x14ac:dyDescent="0.25">
      <c r="A34" s="137" t="s">
        <v>122</v>
      </c>
      <c r="B34" s="130" t="s">
        <v>121</v>
      </c>
      <c r="C34" s="266"/>
      <c r="D34" s="130" t="s">
        <v>118</v>
      </c>
      <c r="E34" s="136">
        <v>400.74</v>
      </c>
      <c r="F34" s="135"/>
    </row>
    <row r="35" spans="1:6" ht="15" customHeight="1" x14ac:dyDescent="0.2">
      <c r="A35" s="268" t="s">
        <v>120</v>
      </c>
      <c r="B35" s="133" t="s">
        <v>119</v>
      </c>
      <c r="C35" s="266"/>
      <c r="D35" s="133" t="s">
        <v>118</v>
      </c>
      <c r="E35" s="132">
        <v>505.62</v>
      </c>
      <c r="F35" s="131"/>
    </row>
    <row r="36" spans="1:6" ht="31.5" customHeight="1" thickBot="1" x14ac:dyDescent="0.25">
      <c r="A36" s="269"/>
      <c r="B36" s="130" t="s">
        <v>117</v>
      </c>
      <c r="C36" s="267"/>
      <c r="D36" s="130" t="s">
        <v>116</v>
      </c>
      <c r="E36" s="129">
        <v>553.65</v>
      </c>
      <c r="F36" s="128"/>
    </row>
    <row r="37" spans="1:6" ht="13.5" customHeight="1" x14ac:dyDescent="0.2">
      <c r="A37" s="127"/>
      <c r="B37" s="125"/>
      <c r="C37" s="126"/>
      <c r="D37" s="125"/>
      <c r="E37" s="124"/>
    </row>
    <row r="38" spans="1:6" ht="13.5" customHeight="1" x14ac:dyDescent="0.2">
      <c r="A38" s="270" t="s">
        <v>115</v>
      </c>
      <c r="B38" s="270"/>
      <c r="C38" s="270"/>
      <c r="D38" s="270"/>
      <c r="E38" s="270"/>
      <c r="F38" s="270"/>
    </row>
    <row r="39" spans="1:6" s="122" customFormat="1" ht="34.5" customHeight="1" x14ac:dyDescent="0.2">
      <c r="A39" s="270"/>
      <c r="B39" s="270"/>
      <c r="C39" s="270"/>
      <c r="D39" s="270"/>
      <c r="E39" s="270"/>
      <c r="F39" s="270"/>
    </row>
    <row r="40" spans="1:6" s="122" customFormat="1" ht="34.5" customHeight="1" x14ac:dyDescent="0.2">
      <c r="A40" s="123"/>
      <c r="B40" s="123"/>
      <c r="C40" s="123"/>
      <c r="D40" s="123"/>
      <c r="E40" s="123"/>
      <c r="F40" s="123"/>
    </row>
    <row r="41" spans="1:6" x14ac:dyDescent="0.2">
      <c r="A41" s="121" t="s">
        <v>8</v>
      </c>
    </row>
    <row r="42" spans="1:6" ht="39.75" customHeight="1" x14ac:dyDescent="0.2">
      <c r="A42" s="294" t="s">
        <v>114</v>
      </c>
      <c r="B42" s="294"/>
      <c r="C42" s="294"/>
      <c r="D42" s="294"/>
      <c r="E42" s="294"/>
      <c r="F42" s="294"/>
    </row>
    <row r="43" spans="1:6" ht="12.75" customHeight="1" x14ac:dyDescent="0.2">
      <c r="A43" s="294" t="s">
        <v>113</v>
      </c>
      <c r="B43" s="294"/>
      <c r="C43" s="294"/>
      <c r="D43" s="294"/>
      <c r="E43" s="294"/>
      <c r="F43" s="294"/>
    </row>
    <row r="44" spans="1:6" ht="26.25" customHeight="1" x14ac:dyDescent="0.2">
      <c r="A44" s="294" t="s">
        <v>112</v>
      </c>
      <c r="B44" s="294"/>
      <c r="C44" s="294"/>
      <c r="D44" s="294"/>
      <c r="E44" s="294"/>
      <c r="F44" s="294"/>
    </row>
  </sheetData>
  <mergeCells count="15">
    <mergeCell ref="A5:F5"/>
    <mergeCell ref="C6:E6"/>
    <mergeCell ref="A7:F7"/>
    <mergeCell ref="A9:A10"/>
    <mergeCell ref="B9:B10"/>
    <mergeCell ref="C9:C10"/>
    <mergeCell ref="D9:D10"/>
    <mergeCell ref="E9:E10"/>
    <mergeCell ref="F9:F10"/>
    <mergeCell ref="A43:F43"/>
    <mergeCell ref="A44:F44"/>
    <mergeCell ref="C13:C36"/>
    <mergeCell ref="A35:A36"/>
    <mergeCell ref="A38:F39"/>
    <mergeCell ref="A42:F42"/>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F30"/>
  <sheetViews>
    <sheetView view="pageBreakPreview" topLeftCell="A3" zoomScale="130" zoomScaleNormal="100" zoomScaleSheetLayoutView="130" workbookViewId="0">
      <selection activeCell="A6" sqref="A6"/>
    </sheetView>
  </sheetViews>
  <sheetFormatPr defaultColWidth="16.42578125" defaultRowHeight="12.75" x14ac:dyDescent="0.2"/>
  <cols>
    <col min="1" max="1" width="58.7109375" style="1" customWidth="1"/>
    <col min="2" max="2" width="7.5703125" style="16" customWidth="1"/>
    <col min="3" max="3" width="12.85546875" style="16" customWidth="1"/>
    <col min="4" max="4" width="25.42578125" style="16" customWidth="1"/>
    <col min="5" max="5" width="19.85546875" style="16" customWidth="1"/>
    <col min="6" max="6" width="13.140625" style="119" customWidth="1"/>
    <col min="7" max="251" width="7.7109375" style="119" customWidth="1"/>
    <col min="252" max="252" width="71" style="119" customWidth="1"/>
    <col min="253" max="253" width="6.28515625" style="119" customWidth="1"/>
    <col min="254" max="254" width="18" style="119" customWidth="1"/>
    <col min="255" max="255" width="16.28515625" style="119" customWidth="1"/>
    <col min="256" max="16384" width="16.42578125" style="119"/>
  </cols>
  <sheetData>
    <row r="1" spans="1:6" x14ac:dyDescent="0.2">
      <c r="A1" s="116"/>
      <c r="B1" s="116"/>
      <c r="C1" s="116"/>
      <c r="D1" s="116"/>
      <c r="E1" s="116"/>
      <c r="F1" s="116"/>
    </row>
    <row r="2" spans="1:6" ht="15.75" x14ac:dyDescent="0.25">
      <c r="D2" s="15" t="s">
        <v>55</v>
      </c>
    </row>
    <row r="3" spans="1:6" ht="15.75" x14ac:dyDescent="0.25">
      <c r="D3" s="15" t="s">
        <v>0</v>
      </c>
    </row>
    <row r="4" spans="1:6" ht="15.75" x14ac:dyDescent="0.25">
      <c r="D4" s="15" t="s">
        <v>163</v>
      </c>
    </row>
    <row r="5" spans="1:6" ht="15.75" x14ac:dyDescent="0.25">
      <c r="F5" s="15"/>
    </row>
    <row r="6" spans="1:6" ht="15.75" x14ac:dyDescent="0.25">
      <c r="F6" s="15"/>
    </row>
    <row r="7" spans="1:6" ht="37.5" customHeight="1" x14ac:dyDescent="0.2"/>
    <row r="8" spans="1:6" ht="44.25" customHeight="1" x14ac:dyDescent="0.25">
      <c r="A8" s="271" t="s">
        <v>162</v>
      </c>
      <c r="B8" s="271"/>
      <c r="C8" s="271"/>
      <c r="D8" s="271"/>
      <c r="E8" s="34"/>
      <c r="F8" s="34"/>
    </row>
    <row r="9" spans="1:6" ht="15" customHeight="1" x14ac:dyDescent="0.2">
      <c r="A9" s="281" t="s">
        <v>56</v>
      </c>
      <c r="B9" s="281"/>
      <c r="C9" s="281"/>
      <c r="D9" s="281"/>
      <c r="E9" s="35"/>
      <c r="F9" s="35"/>
    </row>
    <row r="10" spans="1:6" ht="15.75" customHeight="1" x14ac:dyDescent="0.2">
      <c r="A10" s="272" t="s">
        <v>54</v>
      </c>
      <c r="B10" s="272"/>
      <c r="C10" s="272"/>
      <c r="D10" s="272"/>
      <c r="E10" s="36"/>
      <c r="F10" s="36"/>
    </row>
    <row r="11" spans="1:6" ht="12.75" customHeight="1" x14ac:dyDescent="0.2"/>
    <row r="12" spans="1:6" x14ac:dyDescent="0.2">
      <c r="A12" s="273" t="s">
        <v>7</v>
      </c>
      <c r="B12" s="279" t="s">
        <v>2</v>
      </c>
      <c r="C12" s="279" t="s">
        <v>57</v>
      </c>
      <c r="D12" s="273" t="s">
        <v>17</v>
      </c>
      <c r="E12" s="147"/>
    </row>
    <row r="13" spans="1:6" x14ac:dyDescent="0.2">
      <c r="A13" s="274"/>
      <c r="B13" s="280"/>
      <c r="C13" s="280"/>
      <c r="D13" s="274"/>
      <c r="E13" s="147"/>
    </row>
    <row r="14" spans="1:6" x14ac:dyDescent="0.2">
      <c r="A14" s="152">
        <v>1</v>
      </c>
      <c r="B14" s="150" t="s">
        <v>18</v>
      </c>
      <c r="C14" s="140" t="s">
        <v>3</v>
      </c>
      <c r="D14" s="140" t="s">
        <v>4</v>
      </c>
      <c r="E14" s="125"/>
    </row>
    <row r="15" spans="1:6" ht="15.75" x14ac:dyDescent="0.2">
      <c r="A15" s="180" t="s">
        <v>58</v>
      </c>
      <c r="B15" s="179" t="s">
        <v>20</v>
      </c>
      <c r="C15" s="178" t="s">
        <v>59</v>
      </c>
      <c r="D15" s="178" t="s">
        <v>161</v>
      </c>
      <c r="E15" s="125"/>
    </row>
    <row r="16" spans="1:6" x14ac:dyDescent="0.2">
      <c r="A16" s="177" t="s">
        <v>38</v>
      </c>
      <c r="B16" s="167" t="s">
        <v>21</v>
      </c>
      <c r="C16" s="166" t="s">
        <v>61</v>
      </c>
      <c r="D16" s="166" t="s">
        <v>160</v>
      </c>
      <c r="E16" s="125"/>
    </row>
    <row r="17" spans="1:5" x14ac:dyDescent="0.2">
      <c r="A17" s="176" t="s">
        <v>37</v>
      </c>
      <c r="B17" s="167" t="s">
        <v>22</v>
      </c>
      <c r="C17" s="166" t="s">
        <v>60</v>
      </c>
      <c r="D17" s="175">
        <f>SUM(D18:D24)</f>
        <v>904931.05000000016</v>
      </c>
      <c r="E17" s="125"/>
    </row>
    <row r="18" spans="1:5" x14ac:dyDescent="0.2">
      <c r="A18" s="168" t="s">
        <v>69</v>
      </c>
      <c r="B18" s="167" t="s">
        <v>23</v>
      </c>
      <c r="C18" s="166" t="s">
        <v>60</v>
      </c>
      <c r="D18" s="175">
        <v>69946.31</v>
      </c>
      <c r="E18" s="125"/>
    </row>
    <row r="19" spans="1:5" x14ac:dyDescent="0.2">
      <c r="A19" s="168" t="s">
        <v>31</v>
      </c>
      <c r="B19" s="167" t="s">
        <v>24</v>
      </c>
      <c r="C19" s="166" t="s">
        <v>60</v>
      </c>
      <c r="D19" s="175">
        <v>454751.69</v>
      </c>
      <c r="E19" s="125"/>
    </row>
    <row r="20" spans="1:5" x14ac:dyDescent="0.2">
      <c r="A20" s="168" t="s">
        <v>32</v>
      </c>
      <c r="B20" s="167" t="s">
        <v>25</v>
      </c>
      <c r="C20" s="166" t="s">
        <v>60</v>
      </c>
      <c r="D20" s="175">
        <v>95966.8</v>
      </c>
      <c r="E20" s="125"/>
    </row>
    <row r="21" spans="1:5" x14ac:dyDescent="0.2">
      <c r="A21" s="168" t="s">
        <v>44</v>
      </c>
      <c r="B21" s="167" t="s">
        <v>26</v>
      </c>
      <c r="C21" s="166" t="s">
        <v>60</v>
      </c>
      <c r="D21" s="175">
        <v>160832.78</v>
      </c>
      <c r="E21" s="125"/>
    </row>
    <row r="22" spans="1:5" x14ac:dyDescent="0.2">
      <c r="A22" s="168" t="s">
        <v>33</v>
      </c>
      <c r="B22" s="167" t="s">
        <v>27</v>
      </c>
      <c r="C22" s="166" t="s">
        <v>60</v>
      </c>
      <c r="D22" s="175">
        <v>36838.65</v>
      </c>
      <c r="E22" s="125"/>
    </row>
    <row r="23" spans="1:5" x14ac:dyDescent="0.2">
      <c r="A23" s="168" t="s">
        <v>34</v>
      </c>
      <c r="B23" s="167" t="s">
        <v>28</v>
      </c>
      <c r="C23" s="166" t="s">
        <v>60</v>
      </c>
      <c r="D23" s="175">
        <v>1551.92</v>
      </c>
      <c r="E23" s="125"/>
    </row>
    <row r="24" spans="1:5" x14ac:dyDescent="0.2">
      <c r="A24" s="168" t="s">
        <v>35</v>
      </c>
      <c r="B24" s="167" t="s">
        <v>19</v>
      </c>
      <c r="C24" s="166" t="s">
        <v>60</v>
      </c>
      <c r="D24" s="175">
        <f>284266.25-SUM(D21:D23)</f>
        <v>85042.9</v>
      </c>
      <c r="E24" s="125"/>
    </row>
    <row r="25" spans="1:5" x14ac:dyDescent="0.2">
      <c r="A25" s="174" t="s">
        <v>36</v>
      </c>
      <c r="B25" s="173" t="s">
        <v>29</v>
      </c>
      <c r="C25" s="162" t="s">
        <v>62</v>
      </c>
      <c r="D25" s="172" t="s">
        <v>159</v>
      </c>
      <c r="E25" s="125"/>
    </row>
    <row r="26" spans="1:5" x14ac:dyDescent="0.2">
      <c r="A26" s="171"/>
      <c r="B26" s="170"/>
      <c r="C26" s="170"/>
      <c r="D26" s="169"/>
      <c r="E26" s="31"/>
    </row>
    <row r="27" spans="1:5" x14ac:dyDescent="0.2">
      <c r="A27" s="168" t="s">
        <v>70</v>
      </c>
      <c r="B27" s="167" t="s">
        <v>40</v>
      </c>
      <c r="C27" s="166" t="s">
        <v>63</v>
      </c>
      <c r="D27" s="165">
        <v>17006.3</v>
      </c>
      <c r="E27" s="125"/>
    </row>
    <row r="28" spans="1:5" x14ac:dyDescent="0.2">
      <c r="A28" s="164" t="s">
        <v>71</v>
      </c>
      <c r="B28" s="163" t="s">
        <v>41</v>
      </c>
      <c r="C28" s="162" t="s">
        <v>62</v>
      </c>
      <c r="D28" s="161" t="s">
        <v>158</v>
      </c>
      <c r="E28" s="125"/>
    </row>
    <row r="29" spans="1:5" x14ac:dyDescent="0.2">
      <c r="A29" s="119"/>
    </row>
    <row r="30" spans="1:5" ht="40.5" customHeight="1" x14ac:dyDescent="0.2">
      <c r="A30" s="270" t="s">
        <v>72</v>
      </c>
      <c r="B30" s="270"/>
      <c r="C30" s="270"/>
      <c r="D30" s="270"/>
      <c r="E30" s="119"/>
    </row>
  </sheetData>
  <mergeCells count="8">
    <mergeCell ref="A8:D8"/>
    <mergeCell ref="A30:D30"/>
    <mergeCell ref="D12:D13"/>
    <mergeCell ref="B12:B13"/>
    <mergeCell ref="A12:A13"/>
    <mergeCell ref="A10:D10"/>
    <mergeCell ref="A9:D9"/>
    <mergeCell ref="C12:C13"/>
  </mergeCells>
  <pageMargins left="0.62992125984251968" right="0.27559055118110237" top="0.47244094488188981" bottom="0.39370078740157483" header="0.23622047244094491" footer="0.23622047244094491"/>
  <pageSetup paperSize="9" scale="70" orientation="portrait" r:id="rId1"/>
  <headerFooter differentOddEven="1" alignWithMargins="0">
    <oddFooter>&amp;C4</oddFooter>
    <evenFooter>&amp;C5</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view="pageBreakPreview" zoomScale="60" zoomScaleNormal="100" zoomScalePageLayoutView="115" workbookViewId="0">
      <selection activeCell="B52" sqref="B52"/>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36" customHeight="1" x14ac:dyDescent="0.25">
      <c r="F1" s="48"/>
    </row>
    <row r="2" spans="1:11" ht="18.75" customHeight="1" x14ac:dyDescent="0.25">
      <c r="I2" s="15" t="s">
        <v>64</v>
      </c>
    </row>
    <row r="3" spans="1:11" ht="15.75" x14ac:dyDescent="0.25">
      <c r="I3" s="15" t="s">
        <v>0</v>
      </c>
    </row>
    <row r="4" spans="1:11" ht="15.75" x14ac:dyDescent="0.25">
      <c r="I4" s="15" t="s">
        <v>75</v>
      </c>
    </row>
    <row r="6" spans="1:11" ht="15.75" customHeight="1" x14ac:dyDescent="0.25">
      <c r="B6" s="271" t="s">
        <v>255</v>
      </c>
      <c r="C6" s="271"/>
      <c r="D6" s="271"/>
      <c r="E6" s="271"/>
      <c r="F6" s="271"/>
      <c r="G6" s="271"/>
      <c r="H6" s="271"/>
      <c r="I6" s="271"/>
      <c r="J6" s="34"/>
      <c r="K6" s="34"/>
    </row>
    <row r="7" spans="1:11" x14ac:dyDescent="0.2">
      <c r="B7" s="6"/>
      <c r="C7" s="6"/>
      <c r="D7" s="6"/>
      <c r="F7" s="282" t="s">
        <v>1</v>
      </c>
      <c r="G7" s="282"/>
      <c r="H7" s="282"/>
      <c r="I7" s="282"/>
      <c r="J7" s="242"/>
    </row>
    <row r="8" spans="1:11" ht="15.75" x14ac:dyDescent="0.2">
      <c r="B8" s="272" t="s">
        <v>54</v>
      </c>
      <c r="C8" s="272"/>
      <c r="D8" s="272"/>
      <c r="E8" s="272"/>
      <c r="F8" s="272"/>
      <c r="G8" s="272"/>
      <c r="H8" s="272"/>
      <c r="I8" s="272"/>
      <c r="J8" s="272"/>
      <c r="K8" s="272"/>
    </row>
    <row r="10" spans="1:11" ht="29.25" customHeight="1" x14ac:dyDescent="0.2">
      <c r="A10" s="292" t="s">
        <v>2</v>
      </c>
      <c r="B10" s="292" t="s">
        <v>7</v>
      </c>
      <c r="C10" s="289" t="s">
        <v>11</v>
      </c>
      <c r="D10" s="291"/>
      <c r="E10" s="289" t="s">
        <v>12</v>
      </c>
      <c r="F10" s="291"/>
      <c r="G10" s="289" t="s">
        <v>47</v>
      </c>
      <c r="H10" s="290"/>
      <c r="I10" s="291"/>
    </row>
    <row r="11" spans="1:11" ht="63.75" x14ac:dyDescent="0.2">
      <c r="A11" s="293"/>
      <c r="B11" s="293"/>
      <c r="C11" s="2" t="s">
        <v>9</v>
      </c>
      <c r="D11" s="2" t="s">
        <v>10</v>
      </c>
      <c r="E11" s="243" t="s">
        <v>13</v>
      </c>
      <c r="F11" s="243" t="s">
        <v>14</v>
      </c>
      <c r="G11" s="2" t="s">
        <v>45</v>
      </c>
      <c r="H11" s="2" t="s">
        <v>30</v>
      </c>
      <c r="I11" s="2" t="s">
        <v>46</v>
      </c>
    </row>
    <row r="12" spans="1:11" x14ac:dyDescent="0.2">
      <c r="A12" s="3">
        <v>1</v>
      </c>
      <c r="B12" s="7">
        <v>2</v>
      </c>
      <c r="C12" s="3">
        <v>3</v>
      </c>
      <c r="D12" s="3">
        <v>4</v>
      </c>
      <c r="E12" s="12">
        <v>5</v>
      </c>
      <c r="F12" s="3">
        <v>6</v>
      </c>
      <c r="G12" s="3">
        <v>7</v>
      </c>
      <c r="H12" s="3">
        <v>8</v>
      </c>
      <c r="I12" s="3">
        <v>9</v>
      </c>
    </row>
    <row r="13" spans="1:11" x14ac:dyDescent="0.2">
      <c r="A13" s="10">
        <v>1</v>
      </c>
      <c r="B13" s="8" t="s">
        <v>49</v>
      </c>
      <c r="C13" s="283"/>
      <c r="D13" s="284"/>
      <c r="E13" s="284"/>
      <c r="F13" s="247">
        <f>F14+F28+F29</f>
        <v>65225.799999999996</v>
      </c>
      <c r="G13" s="44"/>
      <c r="H13" s="45"/>
      <c r="I13" s="46"/>
    </row>
    <row r="14" spans="1:11" ht="25.5" x14ac:dyDescent="0.2">
      <c r="A14" s="10">
        <v>2</v>
      </c>
      <c r="B14" s="13" t="s">
        <v>67</v>
      </c>
      <c r="C14" s="285"/>
      <c r="D14" s="286"/>
      <c r="E14" s="286"/>
      <c r="F14" s="247">
        <f>F16+F21</f>
        <v>47383.82</v>
      </c>
      <c r="G14" s="39"/>
      <c r="H14" s="39"/>
      <c r="I14" s="39"/>
    </row>
    <row r="15" spans="1:11" ht="25.5" x14ac:dyDescent="0.2">
      <c r="A15" s="10"/>
      <c r="B15" s="250" t="s">
        <v>16</v>
      </c>
      <c r="C15" s="287"/>
      <c r="D15" s="288"/>
      <c r="E15" s="288"/>
      <c r="F15" s="253"/>
      <c r="G15" s="41"/>
      <c r="H15" s="42"/>
      <c r="I15" s="43"/>
    </row>
    <row r="16" spans="1:11" x14ac:dyDescent="0.2">
      <c r="A16" s="10" t="s">
        <v>3</v>
      </c>
      <c r="B16" s="252" t="s">
        <v>68</v>
      </c>
      <c r="C16" s="49"/>
      <c r="D16" s="49"/>
      <c r="E16" s="247">
        <f>SUM(E17:E20)</f>
        <v>68577.7</v>
      </c>
      <c r="F16" s="247">
        <f>SUM(F17:F20)</f>
        <v>8448.1999999999989</v>
      </c>
      <c r="G16" s="51">
        <f>SUM(G17:G20)</f>
        <v>0.91</v>
      </c>
      <c r="H16" s="39"/>
      <c r="I16" s="39"/>
    </row>
    <row r="17" spans="1:11" x14ac:dyDescent="0.2">
      <c r="A17" s="10" t="s">
        <v>78</v>
      </c>
      <c r="B17" s="250" t="s">
        <v>236</v>
      </c>
      <c r="C17" s="52">
        <v>2008</v>
      </c>
      <c r="D17" s="52">
        <v>2011</v>
      </c>
      <c r="E17" s="52">
        <v>50000</v>
      </c>
      <c r="F17" s="52">
        <v>5700</v>
      </c>
      <c r="G17" s="54"/>
      <c r="H17" s="54"/>
      <c r="I17" s="54"/>
    </row>
    <row r="18" spans="1:11" ht="25.5" x14ac:dyDescent="0.2">
      <c r="A18" s="10"/>
      <c r="B18" s="250" t="s">
        <v>254</v>
      </c>
      <c r="C18" s="52">
        <v>2011</v>
      </c>
      <c r="D18" s="52">
        <v>2011</v>
      </c>
      <c r="E18" s="52">
        <v>475</v>
      </c>
      <c r="F18" s="52">
        <v>475</v>
      </c>
      <c r="G18" s="54">
        <v>4.4999999999999998E-2</v>
      </c>
      <c r="H18" s="54" t="s">
        <v>253</v>
      </c>
      <c r="I18" s="54">
        <v>1</v>
      </c>
    </row>
    <row r="19" spans="1:11" ht="25.5" x14ac:dyDescent="0.2">
      <c r="A19" s="10"/>
      <c r="B19" s="13" t="s">
        <v>252</v>
      </c>
      <c r="C19" s="52">
        <v>2011</v>
      </c>
      <c r="D19" s="52">
        <v>2011</v>
      </c>
      <c r="E19" s="52">
        <v>387.4</v>
      </c>
      <c r="F19" s="52">
        <v>387.4</v>
      </c>
      <c r="G19" s="54">
        <v>0.86499999999999999</v>
      </c>
      <c r="H19" s="54" t="s">
        <v>251</v>
      </c>
      <c r="I19" s="54">
        <v>1</v>
      </c>
    </row>
    <row r="20" spans="1:11" x14ac:dyDescent="0.2">
      <c r="A20" s="10" t="s">
        <v>81</v>
      </c>
      <c r="B20" s="250" t="s">
        <v>97</v>
      </c>
      <c r="C20" s="52"/>
      <c r="D20" s="52"/>
      <c r="E20" s="52">
        <v>17715.3</v>
      </c>
      <c r="F20" s="52">
        <v>1885.8</v>
      </c>
      <c r="G20" s="54"/>
      <c r="H20" s="54"/>
      <c r="I20" s="54"/>
    </row>
    <row r="21" spans="1:11" x14ac:dyDescent="0.2">
      <c r="A21" s="10" t="s">
        <v>4</v>
      </c>
      <c r="B21" s="251" t="s">
        <v>15</v>
      </c>
      <c r="C21" s="52"/>
      <c r="D21" s="52"/>
      <c r="E21" s="247">
        <f>SUM(E22:E26)</f>
        <v>40202.81</v>
      </c>
      <c r="F21" s="247">
        <f>SUM(F22:F26)</f>
        <v>38935.620000000003</v>
      </c>
      <c r="G21" s="51">
        <f>SUM(G22:G26)</f>
        <v>40.25</v>
      </c>
      <c r="H21" s="54"/>
      <c r="I21" s="54"/>
    </row>
    <row r="22" spans="1:11" ht="38.25" x14ac:dyDescent="0.2">
      <c r="A22" s="10" t="s">
        <v>86</v>
      </c>
      <c r="B22" s="250" t="s">
        <v>250</v>
      </c>
      <c r="C22" s="52">
        <v>2010</v>
      </c>
      <c r="D22" s="52">
        <v>2011</v>
      </c>
      <c r="E22" s="52">
        <v>13600</v>
      </c>
      <c r="F22" s="52">
        <v>1766.76</v>
      </c>
      <c r="G22" s="54"/>
      <c r="H22" s="54"/>
      <c r="I22" s="54"/>
    </row>
    <row r="23" spans="1:11" ht="25.5" x14ac:dyDescent="0.2">
      <c r="A23" s="10" t="s">
        <v>87</v>
      </c>
      <c r="B23" s="250" t="s">
        <v>249</v>
      </c>
      <c r="C23" s="52">
        <v>2008</v>
      </c>
      <c r="D23" s="52">
        <v>2011</v>
      </c>
      <c r="E23" s="52">
        <v>6199.45</v>
      </c>
      <c r="F23" s="52">
        <v>6000</v>
      </c>
      <c r="G23" s="54">
        <v>0.23499999999999999</v>
      </c>
      <c r="H23" s="54">
        <v>426</v>
      </c>
      <c r="I23" s="54"/>
    </row>
    <row r="24" spans="1:11" ht="38.25" x14ac:dyDescent="0.2">
      <c r="A24" s="10" t="s">
        <v>89</v>
      </c>
      <c r="B24" s="250" t="s">
        <v>248</v>
      </c>
      <c r="C24" s="52">
        <v>2011</v>
      </c>
      <c r="D24" s="52">
        <v>2011</v>
      </c>
      <c r="E24" s="52">
        <v>1530</v>
      </c>
      <c r="F24" s="52">
        <v>1530</v>
      </c>
      <c r="G24" s="54">
        <v>1.4999999999999999E-2</v>
      </c>
      <c r="H24" s="54">
        <v>325</v>
      </c>
      <c r="I24" s="54">
        <v>1</v>
      </c>
    </row>
    <row r="25" spans="1:11" ht="25.5" x14ac:dyDescent="0.2">
      <c r="A25" s="10" t="s">
        <v>166</v>
      </c>
      <c r="B25" s="250" t="s">
        <v>247</v>
      </c>
      <c r="C25" s="52">
        <v>2011</v>
      </c>
      <c r="D25" s="52">
        <v>2011</v>
      </c>
      <c r="E25" s="52">
        <v>3740</v>
      </c>
      <c r="F25" s="52">
        <v>3740</v>
      </c>
      <c r="G25" s="54">
        <v>40</v>
      </c>
      <c r="H25" s="54">
        <v>225</v>
      </c>
      <c r="I25" s="54"/>
    </row>
    <row r="26" spans="1:11" x14ac:dyDescent="0.2">
      <c r="A26" s="10" t="s">
        <v>246</v>
      </c>
      <c r="B26" s="249" t="s">
        <v>98</v>
      </c>
      <c r="C26" s="52"/>
      <c r="D26" s="52"/>
      <c r="E26" s="52">
        <v>15133.36</v>
      </c>
      <c r="F26" s="52">
        <v>25898.86</v>
      </c>
      <c r="G26" s="54"/>
      <c r="H26" s="54"/>
      <c r="I26" s="54"/>
    </row>
    <row r="27" spans="1:11" x14ac:dyDescent="0.2">
      <c r="A27" s="10" t="s">
        <v>5</v>
      </c>
      <c r="B27" s="1" t="s">
        <v>50</v>
      </c>
      <c r="C27" s="53"/>
      <c r="D27" s="53"/>
      <c r="E27" s="54"/>
      <c r="F27" s="52"/>
      <c r="G27" s="53"/>
      <c r="H27" s="53"/>
      <c r="I27" s="53"/>
    </row>
    <row r="28" spans="1:11" x14ac:dyDescent="0.2">
      <c r="A28" s="11" t="s">
        <v>6</v>
      </c>
      <c r="B28" s="56" t="s">
        <v>51</v>
      </c>
      <c r="C28" s="53"/>
      <c r="D28" s="53"/>
      <c r="E28" s="53"/>
      <c r="F28" s="247">
        <v>2565.6</v>
      </c>
      <c r="G28" s="53"/>
      <c r="H28" s="53"/>
      <c r="I28" s="53"/>
    </row>
    <row r="29" spans="1:11" x14ac:dyDescent="0.2">
      <c r="A29" s="63" t="s">
        <v>99</v>
      </c>
      <c r="B29" s="248" t="s">
        <v>100</v>
      </c>
      <c r="C29" s="53"/>
      <c r="D29" s="53"/>
      <c r="E29" s="53"/>
      <c r="F29" s="247">
        <v>15276.38</v>
      </c>
      <c r="G29" s="53"/>
      <c r="H29" s="53"/>
      <c r="I29" s="53"/>
    </row>
    <row r="30" spans="1:11" x14ac:dyDescent="0.2">
      <c r="A30" s="1" t="s">
        <v>8</v>
      </c>
      <c r="B30" s="4"/>
      <c r="C30" s="5"/>
      <c r="D30" s="5"/>
      <c r="E30" s="5"/>
    </row>
    <row r="31" spans="1:11" ht="28.5" customHeight="1" x14ac:dyDescent="0.2">
      <c r="A31" s="264" t="s">
        <v>48</v>
      </c>
      <c r="B31" s="264"/>
      <c r="C31" s="264"/>
      <c r="D31" s="264"/>
      <c r="E31" s="264"/>
      <c r="F31" s="264"/>
      <c r="G31" s="264"/>
      <c r="H31" s="264"/>
      <c r="I31" s="264"/>
    </row>
    <row r="32" spans="1:11" ht="24.75" customHeight="1" x14ac:dyDescent="0.2">
      <c r="A32" s="264" t="s">
        <v>52</v>
      </c>
      <c r="B32" s="264"/>
      <c r="C32" s="264"/>
      <c r="D32" s="264"/>
      <c r="E32" s="264"/>
      <c r="F32" s="264"/>
      <c r="G32" s="264"/>
      <c r="H32" s="264"/>
      <c r="I32" s="264"/>
      <c r="J32" s="47"/>
      <c r="K32" s="47"/>
    </row>
    <row r="33" spans="1:11" ht="12.75" customHeight="1" x14ac:dyDescent="0.2">
      <c r="A33" s="264" t="s">
        <v>73</v>
      </c>
      <c r="B33" s="264"/>
      <c r="C33" s="264"/>
      <c r="D33" s="264"/>
      <c r="E33" s="264"/>
      <c r="F33" s="264"/>
      <c r="G33" s="264"/>
      <c r="H33" s="264"/>
      <c r="I33" s="264"/>
    </row>
    <row r="34" spans="1:11" ht="26.25" customHeight="1" x14ac:dyDescent="0.2">
      <c r="A34" s="264" t="s">
        <v>74</v>
      </c>
      <c r="B34" s="264"/>
      <c r="C34" s="264"/>
      <c r="D34" s="264"/>
      <c r="E34" s="264"/>
      <c r="F34" s="264"/>
      <c r="G34" s="264"/>
      <c r="H34" s="264"/>
      <c r="I34" s="264"/>
      <c r="J34" s="47"/>
      <c r="K34" s="47"/>
    </row>
    <row r="41" spans="1:11" ht="15.75" x14ac:dyDescent="0.25">
      <c r="E41" s="48"/>
    </row>
  </sheetData>
  <mergeCells count="13">
    <mergeCell ref="C13:E15"/>
    <mergeCell ref="A31:I31"/>
    <mergeCell ref="A32:I32"/>
    <mergeCell ref="A33:I33"/>
    <mergeCell ref="A34:I34"/>
    <mergeCell ref="B6:I6"/>
    <mergeCell ref="F7:I7"/>
    <mergeCell ref="B8:K8"/>
    <mergeCell ref="A10:A11"/>
    <mergeCell ref="B10:B11"/>
    <mergeCell ref="C10:D10"/>
    <mergeCell ref="E10:F10"/>
    <mergeCell ref="G10:I10"/>
  </mergeCells>
  <printOptions horizontalCentered="1"/>
  <pageMargins left="0.47244094488188981" right="0.27559055118110237" top="0.53125" bottom="2.0703125" header="0.51181102362204722" footer="0.51181102362204722"/>
  <pageSetup paperSize="9" scale="58" orientation="landscape" r:id="rId1"/>
  <headerFooter alignWithMargins="0"/>
  <rowBreaks count="1" manualBreakCount="1">
    <brk id="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23</vt:i4>
      </vt:variant>
      <vt:variant>
        <vt:lpstr>Именованные диапазоны</vt:lpstr>
      </vt:variant>
      <vt:variant>
        <vt:i4>8</vt:i4>
      </vt:variant>
    </vt:vector>
  </HeadingPairs>
  <TitlesOfParts>
    <vt:vector size="31" baseType="lpstr">
      <vt:lpstr>П1 тарифы на 2010 </vt:lpstr>
      <vt:lpstr>П2 фхд за 2010</vt:lpstr>
      <vt:lpstr>П2 фхд на 2011</vt:lpstr>
      <vt:lpstr>П3 потребит. хар-ки за 2010</vt:lpstr>
      <vt:lpstr>П4 инвестиции за 2010</vt:lpstr>
      <vt:lpstr>П4 инвестиции СН за 2010</vt:lpstr>
      <vt:lpstr>П1 тарифы на 2011</vt:lpstr>
      <vt:lpstr>П2 фхд за 2011</vt:lpstr>
      <vt:lpstr>П4 инвестиции  на 2011</vt:lpstr>
      <vt:lpstr>П4 инвестиции СН на 2011</vt:lpstr>
      <vt:lpstr>П4 инвестиции за 2011</vt:lpstr>
      <vt:lpstr>П1 тарифы на 2012</vt:lpstr>
      <vt:lpstr>П2 фхд за 2012</vt:lpstr>
      <vt:lpstr>П3 потребит. хар-ки за 2012</vt:lpstr>
      <vt:lpstr>П4 инвестицииССр за 2012 </vt:lpstr>
      <vt:lpstr>П4 инвестиции СН за 2012</vt:lpstr>
      <vt:lpstr>П1 тарифы на 2013</vt:lpstr>
      <vt:lpstr>П2 фхд за 2013</vt:lpstr>
      <vt:lpstr>П3 потребит. хар-ки за 2013</vt:lpstr>
      <vt:lpstr>П4 инвестицииССр на 2013 </vt:lpstr>
      <vt:lpstr>П4 инвестиции СН на 2013</vt:lpstr>
      <vt:lpstr>П4 инвестицииССр за 2013 </vt:lpstr>
      <vt:lpstr>П4 инвестиции СН за 2013</vt:lpstr>
      <vt:lpstr>'П2 фхд за 2013'!Область_печати</vt:lpstr>
      <vt:lpstr>'П3 потребит. хар-ки за 2013'!Область_печати</vt:lpstr>
      <vt:lpstr>'П4 инвестиции СН за 2012'!Область_печати</vt:lpstr>
      <vt:lpstr>'П4 инвестиции СН за 2013'!Область_печати</vt:lpstr>
      <vt:lpstr>'П4 инвестиции СН на 2013'!Область_печати</vt:lpstr>
      <vt:lpstr>'П4 инвестицииССр за 2012 '!Область_печати</vt:lpstr>
      <vt:lpstr>'П4 инвестицииССр за 2013 '!Область_печати</vt:lpstr>
      <vt:lpstr>'П4 инвестицииССр на 2013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Printed>2014-06-23T09:17:14Z</cp:lastPrinted>
  <dcterms:created xsi:type="dcterms:W3CDTF">2010-12-15T07:20:08Z</dcterms:created>
  <dcterms:modified xsi:type="dcterms:W3CDTF">2014-06-23T09:17:25Z</dcterms:modified>
</cp:coreProperties>
</file>